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500"/>
  </bookViews>
  <sheets>
    <sheet name="Plan 2020. OŠ Svetvinčenat" sheetId="4" r:id="rId1"/>
  </sheets>
  <definedNames>
    <definedName name="_xlnm.Print_Area" localSheetId="0">'Plan 2020. OŠ Svetvinčenat'!$A$1:$E$233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8" i="4" l="1"/>
  <c r="E18" i="4"/>
  <c r="D19" i="4"/>
  <c r="E19" i="4"/>
  <c r="E20" i="4" s="1"/>
  <c r="E21" i="4" s="1"/>
  <c r="D20" i="4"/>
  <c r="D21" i="4" s="1"/>
  <c r="C19" i="4"/>
  <c r="C18" i="4"/>
  <c r="C17" i="4"/>
  <c r="D17" i="4"/>
  <c r="E17" i="4"/>
  <c r="D15" i="4"/>
  <c r="E15" i="4"/>
  <c r="C15" i="4"/>
  <c r="D41" i="4"/>
  <c r="D40" i="4" s="1"/>
  <c r="E41" i="4"/>
  <c r="E40" i="4" s="1"/>
  <c r="E39" i="4" s="1"/>
  <c r="E38" i="4" s="1"/>
  <c r="D42" i="4"/>
  <c r="E42" i="4"/>
  <c r="D43" i="4"/>
  <c r="E43" i="4"/>
  <c r="D45" i="4"/>
  <c r="D44" i="4" s="1"/>
  <c r="E45" i="4"/>
  <c r="E44" i="4" s="1"/>
  <c r="D47" i="4"/>
  <c r="D46" i="4" s="1"/>
  <c r="E47" i="4"/>
  <c r="E46" i="4" s="1"/>
  <c r="D48" i="4"/>
  <c r="E48" i="4"/>
  <c r="D49" i="4"/>
  <c r="E49" i="4"/>
  <c r="D50" i="4"/>
  <c r="E50" i="4"/>
  <c r="C50" i="4"/>
  <c r="C49" i="4" s="1"/>
  <c r="C48" i="4"/>
  <c r="C47" i="4"/>
  <c r="C45" i="4"/>
  <c r="C44" i="4" s="1"/>
  <c r="C43" i="4"/>
  <c r="C42" i="4"/>
  <c r="C41" i="4"/>
  <c r="E29" i="4"/>
  <c r="D29" i="4"/>
  <c r="C29" i="4"/>
  <c r="E25" i="4"/>
  <c r="D25" i="4"/>
  <c r="C25" i="4"/>
  <c r="C40" i="4"/>
  <c r="C20" i="4" l="1"/>
  <c r="D39" i="4"/>
  <c r="D38" i="4" s="1"/>
  <c r="C46" i="4"/>
  <c r="C21" i="4"/>
  <c r="C39" i="4"/>
  <c r="C38" i="4" s="1"/>
  <c r="C111" i="4"/>
  <c r="C110" i="4"/>
  <c r="C109" i="4"/>
  <c r="C81" i="4"/>
  <c r="C80" i="4"/>
  <c r="C79" i="4"/>
  <c r="C62" i="4"/>
  <c r="C61" i="4"/>
  <c r="C228" i="4"/>
  <c r="C227" i="4" s="1"/>
  <c r="C225" i="4"/>
  <c r="C224" i="4" s="1"/>
  <c r="C222" i="4"/>
  <c r="C221" i="4" s="1"/>
  <c r="C219" i="4"/>
  <c r="C218" i="4" s="1"/>
  <c r="C215" i="4"/>
  <c r="D215" i="4" s="1"/>
  <c r="E215" i="4" s="1"/>
  <c r="C213" i="4"/>
  <c r="D213" i="4" s="1"/>
  <c r="C210" i="4"/>
  <c r="C209" i="4" s="1"/>
  <c r="C207" i="4"/>
  <c r="C206" i="4" s="1"/>
  <c r="C204" i="4"/>
  <c r="C203" i="4" s="1"/>
  <c r="C199" i="4"/>
  <c r="C198" i="4" s="1"/>
  <c r="C197" i="4" s="1"/>
  <c r="C196" i="4" s="1"/>
  <c r="C194" i="4"/>
  <c r="C193" i="4" s="1"/>
  <c r="C192" i="4" s="1"/>
  <c r="C190" i="4"/>
  <c r="C189" i="4" s="1"/>
  <c r="C188" i="4" s="1"/>
  <c r="C185" i="4"/>
  <c r="D185" i="4" s="1"/>
  <c r="C183" i="4"/>
  <c r="D183" i="4" s="1"/>
  <c r="E183" i="4" s="1"/>
  <c r="C179" i="4"/>
  <c r="C178" i="4" s="1"/>
  <c r="C177" i="4" s="1"/>
  <c r="C174" i="4"/>
  <c r="C173" i="4" s="1"/>
  <c r="C172" i="4" s="1"/>
  <c r="C170" i="4"/>
  <c r="C169" i="4" s="1"/>
  <c r="C166" i="4"/>
  <c r="C165" i="4" s="1"/>
  <c r="C164" i="4" s="1"/>
  <c r="C162" i="4"/>
  <c r="C161" i="4" s="1"/>
  <c r="C160" i="4" s="1"/>
  <c r="C158" i="4"/>
  <c r="D158" i="4" s="1"/>
  <c r="E158" i="4" s="1"/>
  <c r="C156" i="4"/>
  <c r="D156" i="4" s="1"/>
  <c r="C152" i="4"/>
  <c r="C151" i="4" s="1"/>
  <c r="C149" i="4"/>
  <c r="C148" i="4" s="1"/>
  <c r="C146" i="4"/>
  <c r="C145" i="4" s="1"/>
  <c r="C142" i="4"/>
  <c r="C141" i="4" s="1"/>
  <c r="C140" i="4" s="1"/>
  <c r="C138" i="4"/>
  <c r="C137" i="4" s="1"/>
  <c r="C136" i="4" s="1"/>
  <c r="C132" i="4"/>
  <c r="C131" i="4" s="1"/>
  <c r="C128" i="4"/>
  <c r="D128" i="4" s="1"/>
  <c r="E128" i="4" s="1"/>
  <c r="C124" i="4"/>
  <c r="D124" i="4" s="1"/>
  <c r="E124" i="4" s="1"/>
  <c r="C116" i="4"/>
  <c r="D116" i="4" s="1"/>
  <c r="C114" i="4"/>
  <c r="D114" i="4" s="1"/>
  <c r="E114" i="4" s="1"/>
  <c r="C105" i="4"/>
  <c r="C104" i="4" s="1"/>
  <c r="C101" i="4"/>
  <c r="C100" i="4" s="1"/>
  <c r="C99" i="4" s="1"/>
  <c r="C97" i="4"/>
  <c r="C96" i="4" s="1"/>
  <c r="C94" i="4"/>
  <c r="C93" i="4" s="1"/>
  <c r="C88" i="4"/>
  <c r="C87" i="4" s="1"/>
  <c r="C86" i="4" s="1"/>
  <c r="C85" i="4" s="1"/>
  <c r="C74" i="4"/>
  <c r="C73" i="4" s="1"/>
  <c r="C72" i="4" s="1"/>
  <c r="C70" i="4"/>
  <c r="D70" i="4" s="1"/>
  <c r="E70" i="4" s="1"/>
  <c r="C68" i="4"/>
  <c r="D68" i="4" s="1"/>
  <c r="C64" i="4"/>
  <c r="D64" i="4" s="1"/>
  <c r="E64" i="4" s="1"/>
  <c r="C82" i="4"/>
  <c r="D82" i="4" s="1"/>
  <c r="E82" i="4" s="1"/>
  <c r="D94" i="4" l="1"/>
  <c r="E94" i="4" s="1"/>
  <c r="E93" i="4" s="1"/>
  <c r="D138" i="4"/>
  <c r="D137" i="4" s="1"/>
  <c r="D136" i="4" s="1"/>
  <c r="D194" i="4"/>
  <c r="D193" i="4" s="1"/>
  <c r="D192" i="4" s="1"/>
  <c r="D97" i="4"/>
  <c r="D96" i="4" s="1"/>
  <c r="D152" i="4"/>
  <c r="E152" i="4" s="1"/>
  <c r="E151" i="4" s="1"/>
  <c r="D74" i="4"/>
  <c r="D73" i="4" s="1"/>
  <c r="D72" i="4" s="1"/>
  <c r="D166" i="4"/>
  <c r="D165" i="4" s="1"/>
  <c r="D164" i="4" s="1"/>
  <c r="D225" i="4"/>
  <c r="E213" i="4"/>
  <c r="E212" i="4" s="1"/>
  <c r="D212" i="4"/>
  <c r="E156" i="4"/>
  <c r="E155" i="4" s="1"/>
  <c r="E154" i="4" s="1"/>
  <c r="D155" i="4"/>
  <c r="D154" i="4" s="1"/>
  <c r="E185" i="4"/>
  <c r="E182" i="4" s="1"/>
  <c r="E181" i="4" s="1"/>
  <c r="D182" i="4"/>
  <c r="D181" i="4" s="1"/>
  <c r="D67" i="4"/>
  <c r="D66" i="4" s="1"/>
  <c r="D105" i="4"/>
  <c r="E68" i="4"/>
  <c r="E67" i="4" s="1"/>
  <c r="E66" i="4" s="1"/>
  <c r="D88" i="4"/>
  <c r="D132" i="4"/>
  <c r="D142" i="4"/>
  <c r="D149" i="4"/>
  <c r="D162" i="4"/>
  <c r="D170" i="4"/>
  <c r="D174" i="4"/>
  <c r="D199" i="4"/>
  <c r="E199" i="4" s="1"/>
  <c r="D219" i="4"/>
  <c r="D218" i="4" s="1"/>
  <c r="D146" i="4"/>
  <c r="D93" i="4"/>
  <c r="D210" i="4"/>
  <c r="D101" i="4"/>
  <c r="D100" i="4" s="1"/>
  <c r="D99" i="4" s="1"/>
  <c r="D204" i="4"/>
  <c r="D222" i="4"/>
  <c r="D228" i="4"/>
  <c r="D207" i="4"/>
  <c r="D190" i="4"/>
  <c r="D179" i="4"/>
  <c r="E123" i="4"/>
  <c r="D123" i="4"/>
  <c r="E116" i="4"/>
  <c r="C108" i="4"/>
  <c r="D108" i="4" s="1"/>
  <c r="E108" i="4" s="1"/>
  <c r="C59" i="4"/>
  <c r="D59" i="4" s="1"/>
  <c r="C78" i="4"/>
  <c r="C168" i="4"/>
  <c r="C182" i="4"/>
  <c r="C181" i="4" s="1"/>
  <c r="C176" i="4" s="1"/>
  <c r="C212" i="4"/>
  <c r="C202" i="4" s="1"/>
  <c r="C155" i="4"/>
  <c r="C154" i="4" s="1"/>
  <c r="C67" i="4"/>
  <c r="C66" i="4" s="1"/>
  <c r="C123" i="4"/>
  <c r="C122" i="4" s="1"/>
  <c r="C217" i="4"/>
  <c r="C187" i="4"/>
  <c r="C144" i="4"/>
  <c r="C92" i="4"/>
  <c r="E138" i="4" l="1"/>
  <c r="E137" i="4" s="1"/>
  <c r="E136" i="4" s="1"/>
  <c r="E194" i="4"/>
  <c r="E193" i="4" s="1"/>
  <c r="E192" i="4" s="1"/>
  <c r="E97" i="4"/>
  <c r="E96" i="4" s="1"/>
  <c r="E92" i="4" s="1"/>
  <c r="D92" i="4"/>
  <c r="E101" i="4"/>
  <c r="E100" i="4" s="1"/>
  <c r="E99" i="4" s="1"/>
  <c r="D151" i="4"/>
  <c r="C58" i="4"/>
  <c r="C57" i="4" s="1"/>
  <c r="E74" i="4"/>
  <c r="E73" i="4" s="1"/>
  <c r="E72" i="4" s="1"/>
  <c r="D107" i="4"/>
  <c r="C107" i="4"/>
  <c r="E107" i="4"/>
  <c r="E166" i="4"/>
  <c r="E165" i="4" s="1"/>
  <c r="E164" i="4" s="1"/>
  <c r="E225" i="4"/>
  <c r="E224" i="4" s="1"/>
  <c r="D224" i="4"/>
  <c r="E228" i="4"/>
  <c r="E227" i="4" s="1"/>
  <c r="D227" i="4"/>
  <c r="D145" i="4"/>
  <c r="E146" i="4"/>
  <c r="E145" i="4" s="1"/>
  <c r="E132" i="4"/>
  <c r="E131" i="4" s="1"/>
  <c r="E122" i="4" s="1"/>
  <c r="D131" i="4"/>
  <c r="D122" i="4" s="1"/>
  <c r="E59" i="4"/>
  <c r="E58" i="4" s="1"/>
  <c r="E57" i="4" s="1"/>
  <c r="D58" i="4"/>
  <c r="D57" i="4" s="1"/>
  <c r="E204" i="4"/>
  <c r="E203" i="4" s="1"/>
  <c r="D203" i="4"/>
  <c r="E162" i="4"/>
  <c r="E161" i="4" s="1"/>
  <c r="E160" i="4" s="1"/>
  <c r="D161" i="4"/>
  <c r="D160" i="4" s="1"/>
  <c r="D209" i="4"/>
  <c r="E210" i="4"/>
  <c r="E209" i="4" s="1"/>
  <c r="E174" i="4"/>
  <c r="E173" i="4" s="1"/>
  <c r="E172" i="4" s="1"/>
  <c r="D173" i="4"/>
  <c r="D172" i="4" s="1"/>
  <c r="E142" i="4"/>
  <c r="E141" i="4" s="1"/>
  <c r="E140" i="4" s="1"/>
  <c r="D141" i="4"/>
  <c r="D140" i="4" s="1"/>
  <c r="C77" i="4"/>
  <c r="C76" i="4" s="1"/>
  <c r="D78" i="4"/>
  <c r="E78" i="4" s="1"/>
  <c r="E222" i="4"/>
  <c r="E221" i="4" s="1"/>
  <c r="D221" i="4"/>
  <c r="D169" i="4"/>
  <c r="D168" i="4" s="1"/>
  <c r="E170" i="4"/>
  <c r="E169" i="4" s="1"/>
  <c r="E168" i="4" s="1"/>
  <c r="E219" i="4"/>
  <c r="E218" i="4" s="1"/>
  <c r="E149" i="4"/>
  <c r="E148" i="4" s="1"/>
  <c r="D148" i="4"/>
  <c r="E88" i="4"/>
  <c r="E87" i="4" s="1"/>
  <c r="E86" i="4" s="1"/>
  <c r="E85" i="4" s="1"/>
  <c r="D87" i="4"/>
  <c r="D86" i="4" s="1"/>
  <c r="D85" i="4" s="1"/>
  <c r="E105" i="4"/>
  <c r="E104" i="4" s="1"/>
  <c r="D104" i="4"/>
  <c r="D206" i="4"/>
  <c r="E207" i="4"/>
  <c r="E206" i="4" s="1"/>
  <c r="D189" i="4"/>
  <c r="D188" i="4" s="1"/>
  <c r="D187" i="4" s="1"/>
  <c r="E190" i="4"/>
  <c r="E189" i="4" s="1"/>
  <c r="E188" i="4" s="1"/>
  <c r="E179" i="4"/>
  <c r="E178" i="4" s="1"/>
  <c r="E177" i="4" s="1"/>
  <c r="E176" i="4" s="1"/>
  <c r="D178" i="4"/>
  <c r="D177" i="4" s="1"/>
  <c r="D176" i="4" s="1"/>
  <c r="C201" i="4"/>
  <c r="E187" i="4" l="1"/>
  <c r="C56" i="4"/>
  <c r="D217" i="4"/>
  <c r="E202" i="4"/>
  <c r="E217" i="4"/>
  <c r="D144" i="4"/>
  <c r="D202" i="4"/>
  <c r="D201" i="4" s="1"/>
  <c r="E144" i="4"/>
  <c r="E201" i="4" l="1"/>
  <c r="E198" i="4" l="1"/>
  <c r="E197" i="4" s="1"/>
  <c r="E196" i="4" s="1"/>
  <c r="D198" i="4"/>
  <c r="D197" i="4" s="1"/>
  <c r="D196" i="4" s="1"/>
  <c r="C120" i="4"/>
  <c r="C119" i="4" l="1"/>
  <c r="C103" i="4" s="1"/>
  <c r="C91" i="4" s="1"/>
  <c r="C55" i="4" s="1"/>
  <c r="D120" i="4"/>
  <c r="E120" i="4" l="1"/>
  <c r="E119" i="4" s="1"/>
  <c r="E103" i="4" s="1"/>
  <c r="E91" i="4" s="1"/>
  <c r="D119" i="4"/>
  <c r="D103" i="4" s="1"/>
  <c r="D91" i="4" s="1"/>
  <c r="D77" i="4"/>
  <c r="D76" i="4" s="1"/>
  <c r="E77" i="4"/>
  <c r="E76" i="4" s="1"/>
  <c r="D56" i="4" l="1"/>
  <c r="D55" i="4" s="1"/>
  <c r="E56" i="4"/>
  <c r="E55" i="4" s="1"/>
</calcChain>
</file>

<file path=xl/sharedStrings.xml><?xml version="1.0" encoding="utf-8"?>
<sst xmlns="http://schemas.openxmlformats.org/spreadsheetml/2006/main" count="289" uniqueCount="153">
  <si>
    <t>ISTARSKA ŽUPANIJA</t>
  </si>
  <si>
    <t>Razdjel: 009 Upravni odjel za obrazovanje, sport i tehničku kulturu</t>
  </si>
  <si>
    <t>Račun</t>
  </si>
  <si>
    <t>OPIS</t>
  </si>
  <si>
    <t>Prihodi poslovanja</t>
  </si>
  <si>
    <t>Rashodi poslovanja</t>
  </si>
  <si>
    <t>Rashodi za nabavu nefinancijske imovine</t>
  </si>
  <si>
    <t xml:space="preserve"> </t>
  </si>
  <si>
    <t>Donacije od pravnih i fizičkih osoba izvan općeg proračuna</t>
  </si>
  <si>
    <t>Rashodi za zaposlene</t>
  </si>
  <si>
    <t>Plaće</t>
  </si>
  <si>
    <t xml:space="preserve">Doprinosi na plaće </t>
  </si>
  <si>
    <t>Materijalni rashodi</t>
  </si>
  <si>
    <t>A210101</t>
  </si>
  <si>
    <t>48005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</si>
  <si>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</si>
  <si>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</si>
  <si>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</si>
  <si>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</si>
  <si>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</si>
  <si>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Bankarske usluge i platni promet</t>
  </si>
  <si>
    <t>A210102</t>
  </si>
  <si>
    <t>A210201</t>
  </si>
  <si>
    <t>11001</t>
  </si>
  <si>
    <t>A230106</t>
  </si>
  <si>
    <t>ŠKOLSKA KUHINJA</t>
  </si>
  <si>
    <t>47300</t>
  </si>
  <si>
    <t>Postrojenja i oprema</t>
  </si>
  <si>
    <t>A230107</t>
  </si>
  <si>
    <t>PRODUŽENI BORAVAK</t>
  </si>
  <si>
    <t>A230115</t>
  </si>
  <si>
    <t>32300</t>
  </si>
  <si>
    <t>62300</t>
  </si>
  <si>
    <t>K240501</t>
  </si>
  <si>
    <t xml:space="preserve">Postrojenja i oprema </t>
  </si>
  <si>
    <t>Zdravstvene i veterinarske usluge</t>
  </si>
  <si>
    <t>Knjige</t>
  </si>
  <si>
    <t>A230184</t>
  </si>
  <si>
    <t>ZAVIČAJNA NASTAVA</t>
  </si>
  <si>
    <t>Rashodi za nabavu proizvedene dugotrajne imovine</t>
  </si>
  <si>
    <t>A230199</t>
  </si>
  <si>
    <t>ŠKOLSKA SHEMA</t>
  </si>
  <si>
    <t>Sitni inventar</t>
  </si>
  <si>
    <t>Primici od financijske imovine i zaduživanja</t>
  </si>
  <si>
    <t>Izdaci za financijsku imovinu i otplate zajmova</t>
  </si>
  <si>
    <t>PRIHODI POSLOVANJA</t>
  </si>
  <si>
    <t xml:space="preserve">Pomoći od izvanproračunskih korisnika </t>
  </si>
  <si>
    <t>Pomoći temeljem prijenosa EU sredstava</t>
  </si>
  <si>
    <t xml:space="preserve">Prihodi od prodaje proizvoda i robe te pruženih usluga </t>
  </si>
  <si>
    <t>Naknade građanima</t>
  </si>
  <si>
    <t>Prijevoz na posao</t>
  </si>
  <si>
    <t>A210103</t>
  </si>
  <si>
    <t>A230102</t>
  </si>
  <si>
    <t>ŽUPANIJSKA NATJECANJA</t>
  </si>
  <si>
    <t>KAPITALNA ULAGANJA</t>
  </si>
  <si>
    <t>K240301</t>
  </si>
  <si>
    <t>PROJEKTNA DOKUMENTACIJA</t>
  </si>
  <si>
    <t>48006</t>
  </si>
  <si>
    <t xml:space="preserve">OPREMANJE </t>
  </si>
  <si>
    <t>NAMJEŠTAJ I OPREMA</t>
  </si>
  <si>
    <t>53082</t>
  </si>
  <si>
    <t>Projekcija 2021.</t>
  </si>
  <si>
    <t>Predsjednik Školskog odbora:</t>
  </si>
  <si>
    <t>Prihodi od prodaje nefinancijske imovine</t>
  </si>
  <si>
    <t>A. RAČUN PRIHODA I RASHODA</t>
  </si>
  <si>
    <t>Naziv</t>
  </si>
  <si>
    <t>UKUPNO PRIHODI (6+7)</t>
  </si>
  <si>
    <t>UKUPNO RASHODI (3+4)</t>
  </si>
  <si>
    <t>RAZLIKA (VIŠAK/MANJAK)</t>
  </si>
  <si>
    <t>B. RAČUN FINANCIRANJA</t>
  </si>
  <si>
    <t>RAZLIKA (5-8) - NETO FINANCIRANJE</t>
  </si>
  <si>
    <t>C. RASPOLOŽIVA SREDSTVA IZ PRETHODNIH GODINA</t>
  </si>
  <si>
    <t>Ukupan donos VIŠKA/MANJKA iz prethodnih godina</t>
  </si>
  <si>
    <t>Višak/manjak iz prethodnih godina koji će se pokriti</t>
  </si>
  <si>
    <t>Višak/manjak</t>
  </si>
  <si>
    <t>+ neto financiranje</t>
  </si>
  <si>
    <t>+ višak/manjak iz prethodnih godina koji će se pokriti</t>
  </si>
  <si>
    <t>REDOVNA DJELATNOST - MINIMALNI STANDARD</t>
  </si>
  <si>
    <t>MATERIJALNI RASHODI PO KRITERIJIMA</t>
  </si>
  <si>
    <t>DECENTRALIZIRANA SREDSTVA</t>
  </si>
  <si>
    <t>MATERIJALNI RASHODI PO STVARNOM TROŠKU</t>
  </si>
  <si>
    <t>MATERIJALNI RASHODI PO STVARNOM TROŠKU - DRUGI IZVORI</t>
  </si>
  <si>
    <t>REDOVNA DJELATNOST - IZNAD STANDARDA</t>
  </si>
  <si>
    <t>MATERIJALNI RASHODI PO STVARNOM TROŠKU IZNAD STANDARDA</t>
  </si>
  <si>
    <t>NENAMJENSKI PRIHODI I PRIMICI</t>
  </si>
  <si>
    <t>PROGRAMI OBRAZOVANJA IZNAD STANDARDA</t>
  </si>
  <si>
    <t>OSTALE INSTITUCIJE</t>
  </si>
  <si>
    <t>Naknade troškova osobama izvan radnog odnosa</t>
  </si>
  <si>
    <t>PRIHODI ZA POSEBNE NAMJENE</t>
  </si>
  <si>
    <t>OSTALI PROGRAMI I PROJEKTI</t>
  </si>
  <si>
    <t>VLASTITI PRIHODI</t>
  </si>
  <si>
    <t xml:space="preserve">DONACIJE   </t>
  </si>
  <si>
    <t>MINISTARSTVO POLJOPRIVREDE</t>
  </si>
  <si>
    <t>DECENTRALIZIRANA SREDSTVA ZA KAPITALNO</t>
  </si>
  <si>
    <t>Rashodi za dodatna ulaganja na nefinancijskoj imovini</t>
  </si>
  <si>
    <t>Dodatna ulaganja na građevinskim objektima (vodni doprinos)</t>
  </si>
  <si>
    <t>K240502</t>
  </si>
  <si>
    <t>OPREMANJE KNJIŽNICA</t>
  </si>
  <si>
    <t>MINISTARSTVO ZNANOSTI I OBRAZOVANJA</t>
  </si>
  <si>
    <t>PRIHODI IZ NADLEŽNOG PRORAČUNA</t>
  </si>
  <si>
    <t>PRIHODI OD PRODAJE PROIZVODA I ROBE TE PRUŽENIH USLUGA I PRIHODI OD DONACIJA</t>
  </si>
  <si>
    <t>POMOĆI IZ INOZEMSTVA I OD SUBJEKATA UNUTAR OPĆEG PRORAČUNA</t>
  </si>
  <si>
    <t xml:space="preserve">Pomoći proračunskim korisnicima iz proračuna koji im nije nadležan </t>
  </si>
  <si>
    <t>PRIHODI PO POSEBNIM PROPISIMA</t>
  </si>
  <si>
    <t>Prihodi po posebnim propisima</t>
  </si>
  <si>
    <t xml:space="preserve">Prihodi iz nadležnog proračuna za financiranje redovne djelatnosti proračunskih korisnika </t>
  </si>
  <si>
    <t>RAZLIKA (višak/manjak koji se prenosi u iduću godinu)</t>
  </si>
  <si>
    <t>A230104</t>
  </si>
  <si>
    <t>POMOĆNICI U NASTAVI</t>
  </si>
  <si>
    <t>55435</t>
  </si>
  <si>
    <t>OPĆINA SVETVINČENAT</t>
  </si>
  <si>
    <t>A230109</t>
  </si>
  <si>
    <t>MALA GLAGOLJAŠKA AKADEMIJA</t>
  </si>
  <si>
    <t>A230110</t>
  </si>
  <si>
    <t>NOVIGRADSKO PROLJEĆE</t>
  </si>
  <si>
    <t>A230140</t>
  </si>
  <si>
    <t>SUFINANCIRANJE REDOVNE DJELATNOSTI</t>
  </si>
  <si>
    <t>INVESTICIJSKO ODRŽAVANJE</t>
  </si>
  <si>
    <t>A240103</t>
  </si>
  <si>
    <t>INVESTICIJSKO ODRŽAVANJE - OSTALI PRORAČUNI</t>
  </si>
  <si>
    <t>Dr.sc. Marko Jelenić</t>
  </si>
  <si>
    <t>Ostale naknade građanima i kućanstvima iz proračuna</t>
  </si>
  <si>
    <t>Rashodi za materijal i energiju (energenti)</t>
  </si>
  <si>
    <t>Ostali nespomenuti rashodi poslovanja (premije osiguranja)</t>
  </si>
  <si>
    <t xml:space="preserve">Ostali rashodi za zaposlene </t>
  </si>
  <si>
    <t>A230116</t>
  </si>
  <si>
    <t>ŠKOLSKI UDŽBENICI</t>
  </si>
  <si>
    <t>A230119</t>
  </si>
  <si>
    <t>NAGRADE ZA UČENIKE</t>
  </si>
  <si>
    <t>A230203</t>
  </si>
  <si>
    <t>MEDNI DAN</t>
  </si>
  <si>
    <t>A230204</t>
  </si>
  <si>
    <t>PROVEDBA KURIKULUMA</t>
  </si>
  <si>
    <t>A240102</t>
  </si>
  <si>
    <t>INVESTICIJSKO ODRŽAVANJE - IZNAD STANDARDA</t>
  </si>
  <si>
    <t>Plan 2020.</t>
  </si>
  <si>
    <t>Projekcija 2022.</t>
  </si>
  <si>
    <t>PLAĆE I NAKNADE</t>
  </si>
  <si>
    <t>A210104</t>
  </si>
  <si>
    <t>Pristojbe i naknade (nezapošljavanje invalida)</t>
  </si>
  <si>
    <t xml:space="preserve">FINANCIJSKI PLAN ZA 2020. godinu </t>
  </si>
  <si>
    <t xml:space="preserve">2.2. RASHODI I IZDACI </t>
  </si>
  <si>
    <t>UKUPNI RASHODI I IZDACI</t>
  </si>
  <si>
    <t>2. POSEBNI DIO</t>
  </si>
  <si>
    <t xml:space="preserve">2.1. PRIHODI I PRIMICI </t>
  </si>
  <si>
    <r>
      <t xml:space="preserve">1. OPĆI DIO   </t>
    </r>
    <r>
      <rPr>
        <b/>
        <u/>
        <sz val="11"/>
        <rFont val="Times New Roman"/>
        <family val="1"/>
        <charset val="238"/>
      </rPr>
      <t xml:space="preserve"> </t>
    </r>
  </si>
  <si>
    <t>MINISTARSTVO POLJOPRIVREDE (EU FONDOVI)</t>
  </si>
  <si>
    <t>Proračunski korisnik: 11017 OSNOVNA ŠKOLA SVETVINČENAT</t>
  </si>
  <si>
    <t>UKUPNI PRIHODI I PRIMICI</t>
  </si>
  <si>
    <t>Ostale naknade građanima i kućanstvima iz proračuna (prijevoz učenika)</t>
  </si>
  <si>
    <t>KLASA: 400-02/19-01/03</t>
  </si>
  <si>
    <t>URBROJ: 2168/07-01-19-01</t>
  </si>
  <si>
    <t>Svetvinčenat, 27.12.2019.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</si>
</sst>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u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0" xfId="0" applyNumberFormat="1" applyFont="1" applyFill="1" applyAlignment="1">
      <alignment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Alignment="1">
      <alignment wrapText="1"/>
    </xf>
    <xf numFmtId="4" fontId="2" fillId="0" borderId="0" xfId="0" applyNumberFormat="1" applyFont="1" applyFill="1" applyBorder="1" applyAlignment="1">
      <alignment wrapText="1"/>
    </xf>
    <xf numFmtId="2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/>
    <xf numFmtId="0" fontId="1" fillId="0" borderId="1" xfId="0" applyFont="1" applyFill="1" applyBorder="1" applyAlignment="1">
      <alignment vertical="center" wrapText="1"/>
    </xf>
    <xf numFmtId="0" fontId="1" fillId="0" borderId="1" xfId="0" quotePrefix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4"/>
  <sheetViews>
    <sheetView tabSelected="1" zoomScaleNormal="100" workbookViewId="0">
      <selection activeCell="J5" sqref="J5"/>
    </sheetView>
  </sheetViews>
  <sheetFormatPr defaultRowHeight="15" customHeight="1" x14ac:dyDescent="0.25"/>
  <cols>
    <col min="1" max="1" width="9.28515625" style="11" customWidth="1"/>
    <col min="2" max="2" width="53.42578125" style="11" customWidth="1"/>
    <col min="3" max="5" width="13.140625" style="11" bestFit="1" customWidth="1"/>
    <col min="6" max="6" width="4.5703125" style="11" customWidth="1"/>
    <col min="7" max="7" width="25.28515625" style="11" bestFit="1" customWidth="1"/>
    <col min="8" max="8" width="4" style="11" bestFit="1" customWidth="1"/>
    <col min="9" max="9" width="7.85546875" style="11" bestFit="1" customWidth="1"/>
    <col min="10" max="10" width="9.85546875" style="11" bestFit="1" customWidth="1"/>
    <col min="11" max="11" width="5" style="11" customWidth="1"/>
    <col min="12" max="16384" width="9.140625" style="11"/>
  </cols>
  <sheetData>
    <row r="1" spans="1:5" ht="15" customHeight="1" x14ac:dyDescent="0.25">
      <c r="A1" s="19" t="s">
        <v>140</v>
      </c>
    </row>
    <row r="2" spans="1:5" ht="15" customHeight="1" x14ac:dyDescent="0.25">
      <c r="A2" s="21" t="s">
        <v>0</v>
      </c>
    </row>
    <row r="3" spans="1:5" ht="15" customHeight="1" x14ac:dyDescent="0.25">
      <c r="A3" s="21" t="s">
        <v>1</v>
      </c>
    </row>
    <row r="4" spans="1:5" ht="15" customHeight="1" x14ac:dyDescent="0.25">
      <c r="A4" s="19" t="s">
        <v>147</v>
      </c>
    </row>
    <row r="5" spans="1:5" ht="15" customHeight="1" x14ac:dyDescent="0.25">
      <c r="A5" s="21"/>
      <c r="D5" s="11" t="s">
        <v>7</v>
      </c>
    </row>
    <row r="6" spans="1:5" ht="15" customHeight="1" x14ac:dyDescent="0.25">
      <c r="A6" s="21" t="s">
        <v>150</v>
      </c>
      <c r="B6" s="30"/>
      <c r="C6" s="48" t="s">
        <v>62</v>
      </c>
    </row>
    <row r="7" spans="1:5" ht="15" customHeight="1" x14ac:dyDescent="0.25">
      <c r="A7" s="21" t="s">
        <v>151</v>
      </c>
      <c r="B7" s="30"/>
      <c r="C7" s="48" t="s">
        <v>120</v>
      </c>
    </row>
    <row r="8" spans="1:5" ht="15" customHeight="1" x14ac:dyDescent="0.25">
      <c r="A8" s="21" t="s">
        <v>152</v>
      </c>
      <c r="B8" s="30"/>
    </row>
    <row r="9" spans="1:5" ht="15" customHeight="1" x14ac:dyDescent="0.25">
      <c r="A9" s="30"/>
      <c r="B9" s="30"/>
    </row>
    <row r="10" spans="1:5" ht="15" customHeight="1" x14ac:dyDescent="0.25">
      <c r="A10" s="30"/>
      <c r="B10" s="30"/>
    </row>
    <row r="11" spans="1:5" s="14" customFormat="1" ht="15" customHeight="1" x14ac:dyDescent="0.2">
      <c r="A11" s="19" t="s">
        <v>145</v>
      </c>
    </row>
    <row r="13" spans="1:5" ht="30" x14ac:dyDescent="0.25">
      <c r="A13" s="1" t="s">
        <v>2</v>
      </c>
      <c r="B13" s="1" t="s">
        <v>65</v>
      </c>
      <c r="C13" s="1" t="s">
        <v>135</v>
      </c>
      <c r="D13" s="2" t="s">
        <v>61</v>
      </c>
      <c r="E13" s="2" t="s">
        <v>136</v>
      </c>
    </row>
    <row r="14" spans="1:5" ht="15" customHeight="1" x14ac:dyDescent="0.25">
      <c r="A14" s="57" t="s">
        <v>64</v>
      </c>
      <c r="B14" s="57"/>
      <c r="C14" s="1"/>
      <c r="D14" s="2"/>
      <c r="E14" s="2"/>
    </row>
    <row r="15" spans="1:5" ht="15" customHeight="1" x14ac:dyDescent="0.25">
      <c r="A15" s="31">
        <v>6</v>
      </c>
      <c r="B15" s="8" t="s">
        <v>4</v>
      </c>
      <c r="C15" s="32">
        <f>C38</f>
        <v>3278064.2</v>
      </c>
      <c r="D15" s="32">
        <f t="shared" ref="D15:E15" si="0">D38</f>
        <v>3278064.2</v>
      </c>
      <c r="E15" s="32">
        <f t="shared" si="0"/>
        <v>3278064.2</v>
      </c>
    </row>
    <row r="16" spans="1:5" ht="15" customHeight="1" x14ac:dyDescent="0.25">
      <c r="A16" s="31">
        <v>7</v>
      </c>
      <c r="B16" s="8" t="s">
        <v>63</v>
      </c>
      <c r="C16" s="32">
        <v>0</v>
      </c>
      <c r="D16" s="32">
        <v>0</v>
      </c>
      <c r="E16" s="32">
        <v>0</v>
      </c>
    </row>
    <row r="17" spans="1:5" ht="15" customHeight="1" x14ac:dyDescent="0.25">
      <c r="A17" s="31"/>
      <c r="B17" s="8" t="s">
        <v>66</v>
      </c>
      <c r="C17" s="32">
        <f>C15+C16</f>
        <v>3278064.2</v>
      </c>
      <c r="D17" s="32">
        <f t="shared" ref="D17:E17" si="1">D15+D16</f>
        <v>3278064.2</v>
      </c>
      <c r="E17" s="32">
        <f t="shared" si="1"/>
        <v>3278064.2</v>
      </c>
    </row>
    <row r="18" spans="1:5" ht="15" customHeight="1" x14ac:dyDescent="0.25">
      <c r="A18" s="31">
        <v>3</v>
      </c>
      <c r="B18" s="8" t="s">
        <v>5</v>
      </c>
      <c r="C18" s="32">
        <f>C59+C64+C68+C70+C74+C78+C82+C88+C97+C105+C108+C114+C120+C124+C128+C132+C138+C142+C146+C149+C152+C156+C162+C166+C170+C174+C183+C194</f>
        <v>3239064.2</v>
      </c>
      <c r="D18" s="32">
        <f t="shared" ref="D18:E18" si="2">D59+D64+D68+D70+D74+D78+D82+D88+D97+D105+D108+D114+D120+D124+D128+D132+D138+D142+D146+D149+D152+D156+D162+D166+D170+D174+D183+D194</f>
        <v>3239064.2</v>
      </c>
      <c r="E18" s="32">
        <f t="shared" si="2"/>
        <v>3239064.2</v>
      </c>
    </row>
    <row r="19" spans="1:5" ht="15" customHeight="1" x14ac:dyDescent="0.25">
      <c r="A19" s="31">
        <v>4</v>
      </c>
      <c r="B19" s="8" t="s">
        <v>6</v>
      </c>
      <c r="C19" s="32">
        <f>C116+C158+C185+C204+C210+C215+C222+C225+C228</f>
        <v>39000</v>
      </c>
      <c r="D19" s="32">
        <f t="shared" ref="D19:E19" si="3">D116+D158+D185+D204+D210+D215+D222+D225+D228</f>
        <v>39000</v>
      </c>
      <c r="E19" s="32">
        <f t="shared" si="3"/>
        <v>39000</v>
      </c>
    </row>
    <row r="20" spans="1:5" ht="15" customHeight="1" x14ac:dyDescent="0.25">
      <c r="A20" s="31"/>
      <c r="B20" s="8" t="s">
        <v>67</v>
      </c>
      <c r="C20" s="32">
        <f>C18+C19</f>
        <v>3278064.2</v>
      </c>
      <c r="D20" s="32">
        <f t="shared" ref="D20:E20" si="4">D18+D19</f>
        <v>3278064.2</v>
      </c>
      <c r="E20" s="32">
        <f t="shared" si="4"/>
        <v>3278064.2</v>
      </c>
    </row>
    <row r="21" spans="1:5" ht="15" customHeight="1" x14ac:dyDescent="0.25">
      <c r="A21" s="31"/>
      <c r="B21" s="8" t="s">
        <v>68</v>
      </c>
      <c r="C21" s="32">
        <f>C17-C20</f>
        <v>0</v>
      </c>
      <c r="D21" s="32">
        <f t="shared" ref="D21:E21" si="5">D17-D20</f>
        <v>0</v>
      </c>
      <c r="E21" s="32">
        <f t="shared" si="5"/>
        <v>0</v>
      </c>
    </row>
    <row r="22" spans="1:5" ht="15" customHeight="1" x14ac:dyDescent="0.25">
      <c r="A22" s="57" t="s">
        <v>69</v>
      </c>
      <c r="B22" s="57"/>
      <c r="C22" s="32"/>
      <c r="D22" s="32"/>
      <c r="E22" s="32"/>
    </row>
    <row r="23" spans="1:5" ht="15" customHeight="1" x14ac:dyDescent="0.25">
      <c r="A23" s="1">
        <v>8</v>
      </c>
      <c r="B23" s="49" t="s">
        <v>43</v>
      </c>
      <c r="C23" s="33">
        <v>0</v>
      </c>
      <c r="D23" s="33">
        <v>0</v>
      </c>
      <c r="E23" s="33">
        <v>0</v>
      </c>
    </row>
    <row r="24" spans="1:5" ht="15" customHeight="1" x14ac:dyDescent="0.25">
      <c r="A24" s="1">
        <v>5</v>
      </c>
      <c r="B24" s="49" t="s">
        <v>44</v>
      </c>
      <c r="C24" s="33">
        <v>0</v>
      </c>
      <c r="D24" s="33">
        <v>0</v>
      </c>
      <c r="E24" s="33">
        <v>0</v>
      </c>
    </row>
    <row r="25" spans="1:5" ht="15" customHeight="1" x14ac:dyDescent="0.25">
      <c r="A25" s="1"/>
      <c r="B25" s="49" t="s">
        <v>70</v>
      </c>
      <c r="C25" s="33">
        <f>C23-C24</f>
        <v>0</v>
      </c>
      <c r="D25" s="33">
        <f>D23-D24</f>
        <v>0</v>
      </c>
      <c r="E25" s="33">
        <f>E23-E24</f>
        <v>0</v>
      </c>
    </row>
    <row r="26" spans="1:5" ht="15" customHeight="1" x14ac:dyDescent="0.25">
      <c r="A26" s="56" t="s">
        <v>71</v>
      </c>
      <c r="B26" s="56"/>
      <c r="C26" s="33"/>
      <c r="D26" s="33"/>
      <c r="E26" s="33"/>
    </row>
    <row r="27" spans="1:5" ht="15" customHeight="1" x14ac:dyDescent="0.25">
      <c r="A27" s="1"/>
      <c r="B27" s="49" t="s">
        <v>72</v>
      </c>
      <c r="C27" s="33">
        <v>0</v>
      </c>
      <c r="D27" s="33">
        <v>0</v>
      </c>
      <c r="E27" s="33">
        <v>0</v>
      </c>
    </row>
    <row r="28" spans="1:5" ht="15" customHeight="1" x14ac:dyDescent="0.25">
      <c r="A28" s="1"/>
      <c r="B28" s="49" t="s">
        <v>73</v>
      </c>
      <c r="C28" s="33">
        <v>0</v>
      </c>
      <c r="D28" s="33">
        <v>0</v>
      </c>
      <c r="E28" s="33">
        <v>0</v>
      </c>
    </row>
    <row r="29" spans="1:5" ht="15" customHeight="1" x14ac:dyDescent="0.25">
      <c r="A29" s="1"/>
      <c r="B29" s="49" t="s">
        <v>106</v>
      </c>
      <c r="C29" s="33">
        <f>C27-C28</f>
        <v>0</v>
      </c>
      <c r="D29" s="33">
        <f>D27-D28</f>
        <v>0</v>
      </c>
      <c r="E29" s="33">
        <f>E27-E28</f>
        <v>0</v>
      </c>
    </row>
    <row r="30" spans="1:5" ht="15" customHeight="1" x14ac:dyDescent="0.25">
      <c r="A30" s="1"/>
      <c r="B30" s="49" t="s">
        <v>74</v>
      </c>
      <c r="C30" s="33">
        <v>0</v>
      </c>
      <c r="D30" s="33">
        <v>0</v>
      </c>
      <c r="E30" s="33">
        <v>0</v>
      </c>
    </row>
    <row r="31" spans="1:5" ht="15" customHeight="1" x14ac:dyDescent="0.25">
      <c r="A31" s="1"/>
      <c r="B31" s="50" t="s">
        <v>75</v>
      </c>
      <c r="C31" s="33">
        <v>0</v>
      </c>
      <c r="D31" s="33">
        <v>0</v>
      </c>
      <c r="E31" s="33">
        <v>0</v>
      </c>
    </row>
    <row r="32" spans="1:5" ht="15" customHeight="1" x14ac:dyDescent="0.25">
      <c r="A32" s="1"/>
      <c r="B32" s="50" t="s">
        <v>76</v>
      </c>
      <c r="C32" s="33">
        <v>0</v>
      </c>
      <c r="D32" s="33">
        <v>0</v>
      </c>
      <c r="E32" s="33">
        <v>0</v>
      </c>
    </row>
    <row r="33" spans="1:5" ht="15" customHeight="1" x14ac:dyDescent="0.25">
      <c r="A33" s="30"/>
      <c r="B33" s="30"/>
    </row>
    <row r="34" spans="1:5" s="14" customFormat="1" ht="15" customHeight="1" x14ac:dyDescent="0.2">
      <c r="A34" s="19" t="s">
        <v>143</v>
      </c>
      <c r="B34" s="29"/>
    </row>
    <row r="35" spans="1:5" s="14" customFormat="1" ht="15" customHeight="1" x14ac:dyDescent="0.2">
      <c r="A35" s="27" t="s">
        <v>144</v>
      </c>
      <c r="B35" s="28"/>
      <c r="C35" s="28"/>
      <c r="D35" s="28"/>
      <c r="E35" s="28"/>
    </row>
    <row r="36" spans="1:5" ht="15" customHeight="1" x14ac:dyDescent="0.25">
      <c r="A36" s="34"/>
      <c r="B36" s="20"/>
      <c r="C36" s="20"/>
      <c r="D36" s="20"/>
      <c r="E36" s="20"/>
    </row>
    <row r="37" spans="1:5" ht="30" x14ac:dyDescent="0.25">
      <c r="A37" s="1" t="s">
        <v>2</v>
      </c>
      <c r="B37" s="1" t="s">
        <v>3</v>
      </c>
      <c r="C37" s="1" t="s">
        <v>135</v>
      </c>
      <c r="D37" s="2" t="s">
        <v>61</v>
      </c>
      <c r="E37" s="2" t="s">
        <v>136</v>
      </c>
    </row>
    <row r="38" spans="1:5" ht="15" customHeight="1" x14ac:dyDescent="0.25">
      <c r="A38" s="51"/>
      <c r="B38" s="22" t="s">
        <v>148</v>
      </c>
      <c r="C38" s="6">
        <f>C39</f>
        <v>3278064.2</v>
      </c>
      <c r="D38" s="6">
        <f t="shared" ref="D38:E38" si="6">D39</f>
        <v>3278064.2</v>
      </c>
      <c r="E38" s="6">
        <f t="shared" si="6"/>
        <v>3278064.2</v>
      </c>
    </row>
    <row r="39" spans="1:5" ht="15" customHeight="1" x14ac:dyDescent="0.25">
      <c r="A39" s="35">
        <v>6</v>
      </c>
      <c r="B39" s="7" t="s">
        <v>45</v>
      </c>
      <c r="C39" s="36">
        <f>C40+C44+C46+C49</f>
        <v>3278064.2</v>
      </c>
      <c r="D39" s="36">
        <f t="shared" ref="D39:E39" si="7">D40+D44+D46+D49</f>
        <v>3278064.2</v>
      </c>
      <c r="E39" s="36">
        <f t="shared" si="7"/>
        <v>3278064.2</v>
      </c>
    </row>
    <row r="40" spans="1:5" ht="30" x14ac:dyDescent="0.25">
      <c r="A40" s="12">
        <v>63</v>
      </c>
      <c r="B40" s="8" t="s">
        <v>101</v>
      </c>
      <c r="C40" s="6">
        <f>SUM(C41:C43)</f>
        <v>2630650</v>
      </c>
      <c r="D40" s="6">
        <f t="shared" ref="D40:E40" si="8">SUM(D41:D43)</f>
        <v>2630650</v>
      </c>
      <c r="E40" s="6">
        <f t="shared" si="8"/>
        <v>2630650</v>
      </c>
    </row>
    <row r="41" spans="1:5" ht="15" customHeight="1" x14ac:dyDescent="0.25">
      <c r="A41" s="12">
        <v>634</v>
      </c>
      <c r="B41" s="8" t="s">
        <v>46</v>
      </c>
      <c r="C41" s="6">
        <f>C96</f>
        <v>3000</v>
      </c>
      <c r="D41" s="6">
        <f t="shared" ref="D41:E41" si="9">D96</f>
        <v>3000</v>
      </c>
      <c r="E41" s="6">
        <f t="shared" si="9"/>
        <v>3000</v>
      </c>
    </row>
    <row r="42" spans="1:5" ht="30" x14ac:dyDescent="0.25">
      <c r="A42" s="12">
        <v>636</v>
      </c>
      <c r="B42" s="8" t="s">
        <v>102</v>
      </c>
      <c r="C42" s="6">
        <f>C77+C119+C131+C137+C141+C148+C155+C161+C165+C182+C193+C209+C224</f>
        <v>2623650</v>
      </c>
      <c r="D42" s="6">
        <f t="shared" ref="D42:E42" si="10">D77+D119+D131+D137+D141+D148+D155+D161+D165+D182+D193+D209+D224</f>
        <v>2623650</v>
      </c>
      <c r="E42" s="6">
        <f t="shared" si="10"/>
        <v>2623650</v>
      </c>
    </row>
    <row r="43" spans="1:5" ht="15" customHeight="1" x14ac:dyDescent="0.25">
      <c r="A43" s="12">
        <v>638</v>
      </c>
      <c r="B43" s="8" t="s">
        <v>47</v>
      </c>
      <c r="C43" s="6">
        <f>C173</f>
        <v>4000</v>
      </c>
      <c r="D43" s="6">
        <f t="shared" ref="D43:E43" si="11">D173</f>
        <v>4000</v>
      </c>
      <c r="E43" s="6">
        <f t="shared" si="11"/>
        <v>4000</v>
      </c>
    </row>
    <row r="44" spans="1:5" ht="15" customHeight="1" x14ac:dyDescent="0.25">
      <c r="A44" s="5">
        <v>65</v>
      </c>
      <c r="B44" s="11" t="s">
        <v>103</v>
      </c>
      <c r="C44" s="6">
        <f>C45</f>
        <v>209200</v>
      </c>
      <c r="D44" s="6">
        <f t="shared" ref="D44:E44" si="12">D45</f>
        <v>209200</v>
      </c>
      <c r="E44" s="6">
        <f t="shared" si="12"/>
        <v>209200</v>
      </c>
    </row>
    <row r="45" spans="1:5" ht="15" customHeight="1" x14ac:dyDescent="0.25">
      <c r="A45" s="12">
        <v>652</v>
      </c>
      <c r="B45" s="8" t="s">
        <v>104</v>
      </c>
      <c r="C45" s="6">
        <f>C107+C123</f>
        <v>209200</v>
      </c>
      <c r="D45" s="6">
        <f t="shared" ref="D45:E45" si="13">D107+D123</f>
        <v>209200</v>
      </c>
      <c r="E45" s="6">
        <f t="shared" si="13"/>
        <v>209200</v>
      </c>
    </row>
    <row r="46" spans="1:5" ht="30" x14ac:dyDescent="0.25">
      <c r="A46" s="37">
        <v>66</v>
      </c>
      <c r="B46" s="9" t="s">
        <v>100</v>
      </c>
      <c r="C46" s="6">
        <f>C47+C48</f>
        <v>18000</v>
      </c>
      <c r="D46" s="6">
        <f t="shared" ref="D46:E46" si="14">D47+D48</f>
        <v>18000</v>
      </c>
      <c r="E46" s="6">
        <f t="shared" si="14"/>
        <v>18000</v>
      </c>
    </row>
    <row r="47" spans="1:5" ht="15" customHeight="1" x14ac:dyDescent="0.25">
      <c r="A47" s="12">
        <v>661</v>
      </c>
      <c r="B47" s="8" t="s">
        <v>48</v>
      </c>
      <c r="C47" s="6">
        <f>C73+C104+C145+C203+C221</f>
        <v>15000</v>
      </c>
      <c r="D47" s="6">
        <f t="shared" ref="D47:E47" si="15">D73+D104+D145+D203+D221</f>
        <v>15000</v>
      </c>
      <c r="E47" s="6">
        <f t="shared" si="15"/>
        <v>15000</v>
      </c>
    </row>
    <row r="48" spans="1:5" x14ac:dyDescent="0.25">
      <c r="A48" s="12">
        <v>663</v>
      </c>
      <c r="B48" s="8" t="s">
        <v>8</v>
      </c>
      <c r="C48" s="6">
        <f>C151+C212+C227</f>
        <v>3000</v>
      </c>
      <c r="D48" s="6">
        <f t="shared" ref="D48:E48" si="16">D151+D212+D227</f>
        <v>3000</v>
      </c>
      <c r="E48" s="6">
        <f t="shared" si="16"/>
        <v>3000</v>
      </c>
    </row>
    <row r="49" spans="1:10" ht="15" customHeight="1" x14ac:dyDescent="0.25">
      <c r="A49" s="37">
        <v>67</v>
      </c>
      <c r="B49" s="9" t="s">
        <v>99</v>
      </c>
      <c r="C49" s="6">
        <f>C50</f>
        <v>420214.2</v>
      </c>
      <c r="D49" s="6">
        <f t="shared" ref="D49:E49" si="17">D50</f>
        <v>420214.2</v>
      </c>
      <c r="E49" s="6">
        <f t="shared" si="17"/>
        <v>420214.2</v>
      </c>
    </row>
    <row r="50" spans="1:10" ht="30" x14ac:dyDescent="0.25">
      <c r="A50" s="37">
        <v>671</v>
      </c>
      <c r="B50" s="9" t="s">
        <v>105</v>
      </c>
      <c r="C50" s="6">
        <f>C58+C67+C87+C169</f>
        <v>420214.2</v>
      </c>
      <c r="D50" s="6">
        <f t="shared" ref="D50:E50" si="18">D58+D67+D87+D169</f>
        <v>420214.2</v>
      </c>
      <c r="E50" s="6">
        <f t="shared" si="18"/>
        <v>420214.2</v>
      </c>
    </row>
    <row r="52" spans="1:10" s="14" customFormat="1" ht="15" customHeight="1" x14ac:dyDescent="0.2">
      <c r="A52" s="19" t="s">
        <v>141</v>
      </c>
    </row>
    <row r="53" spans="1:10" ht="15" customHeight="1" x14ac:dyDescent="0.25">
      <c r="A53" s="30"/>
    </row>
    <row r="54" spans="1:10" ht="30" x14ac:dyDescent="0.25">
      <c r="A54" s="1" t="s">
        <v>2</v>
      </c>
      <c r="B54" s="1" t="s">
        <v>3</v>
      </c>
      <c r="C54" s="1" t="s">
        <v>135</v>
      </c>
      <c r="D54" s="2" t="s">
        <v>61</v>
      </c>
      <c r="E54" s="2" t="s">
        <v>136</v>
      </c>
      <c r="F54" s="16"/>
    </row>
    <row r="55" spans="1:10" x14ac:dyDescent="0.25">
      <c r="A55" s="22"/>
      <c r="B55" s="22" t="s">
        <v>142</v>
      </c>
      <c r="C55" s="6">
        <f>C56+C85+C91+C176+C187+C196+C201</f>
        <v>3278064.2</v>
      </c>
      <c r="D55" s="6">
        <f>D56+D85+D91+D176+D187+D196+D201</f>
        <v>3278064.2</v>
      </c>
      <c r="E55" s="6">
        <f>E56+E85+E91+E176+E187+E196+E201</f>
        <v>3278064.2</v>
      </c>
      <c r="F55" s="16"/>
      <c r="G55" s="38"/>
    </row>
    <row r="56" spans="1:10" s="48" customFormat="1" x14ac:dyDescent="0.25">
      <c r="A56" s="52">
        <v>2101</v>
      </c>
      <c r="B56" s="52" t="s">
        <v>77</v>
      </c>
      <c r="C56" s="3">
        <f>C57+C66+C72+C76</f>
        <v>2832168.2</v>
      </c>
      <c r="D56" s="3">
        <f t="shared" ref="D56:E56" si="19">D57+D66+D72+D76</f>
        <v>2832168.2</v>
      </c>
      <c r="E56" s="3">
        <f t="shared" si="19"/>
        <v>2832168.2</v>
      </c>
      <c r="F56" s="4"/>
    </row>
    <row r="57" spans="1:10" x14ac:dyDescent="0.25">
      <c r="A57" s="17" t="s">
        <v>13</v>
      </c>
      <c r="B57" s="17" t="s">
        <v>78</v>
      </c>
      <c r="C57" s="6">
        <f t="shared" ref="C57" si="20">C58</f>
        <v>91560</v>
      </c>
      <c r="D57" s="6">
        <f t="shared" ref="D57:E57" si="21">D58</f>
        <v>91560</v>
      </c>
      <c r="E57" s="6">
        <f t="shared" si="21"/>
        <v>91560</v>
      </c>
      <c r="F57" s="40"/>
      <c r="G57" s="41"/>
      <c r="I57" s="42"/>
    </row>
    <row r="58" spans="1:10" x14ac:dyDescent="0.25">
      <c r="A58" s="23" t="s">
        <v>14</v>
      </c>
      <c r="B58" s="24" t="s">
        <v>79</v>
      </c>
      <c r="C58" s="6">
        <f t="shared" ref="C58" si="22">C59+C64</f>
        <v>91560</v>
      </c>
      <c r="D58" s="6">
        <f t="shared" ref="D58:E58" si="23">D59+D64</f>
        <v>91560</v>
      </c>
      <c r="E58" s="6">
        <f t="shared" si="23"/>
        <v>91560</v>
      </c>
      <c r="F58" s="40"/>
      <c r="I58" s="38"/>
      <c r="J58" s="38"/>
    </row>
    <row r="59" spans="1:10" x14ac:dyDescent="0.25">
      <c r="A59" s="5">
        <v>32</v>
      </c>
      <c r="B59" s="12" t="s">
        <v>12</v>
      </c>
      <c r="C59" s="6">
        <f t="shared" ref="C59" si="24">SUM(C60:C63)</f>
        <v>88560</v>
      </c>
      <c r="D59" s="6">
        <f>C59</f>
        <v>88560</v>
      </c>
      <c r="E59" s="6">
        <f>D59</f>
        <v>88560</v>
      </c>
      <c r="F59" s="43"/>
      <c r="I59" s="38"/>
      <c r="J59" s="38"/>
    </row>
    <row r="60" spans="1:10" x14ac:dyDescent="0.25">
      <c r="A60" s="5">
        <v>321</v>
      </c>
      <c r="B60" s="12" t="s">
        <v>15</v>
      </c>
      <c r="C60" s="6">
        <v>14000</v>
      </c>
      <c r="D60" s="6"/>
      <c r="E60" s="6"/>
      <c r="F60" s="43"/>
      <c r="I60" s="38"/>
      <c r="J60" s="38"/>
    </row>
    <row r="61" spans="1:10" x14ac:dyDescent="0.25">
      <c r="A61" s="5">
        <v>322</v>
      </c>
      <c r="B61" s="12" t="s">
        <v>16</v>
      </c>
      <c r="C61" s="6">
        <f>25560+3000+1000+1000</f>
        <v>30560</v>
      </c>
      <c r="D61" s="6"/>
      <c r="E61" s="6"/>
      <c r="F61" s="43"/>
      <c r="J61" s="38"/>
    </row>
    <row r="62" spans="1:10" x14ac:dyDescent="0.25">
      <c r="A62" s="5">
        <v>323</v>
      </c>
      <c r="B62" s="12" t="s">
        <v>17</v>
      </c>
      <c r="C62" s="6">
        <f>10000+5000+8000+5000+6000+2000+6000</f>
        <v>42000</v>
      </c>
      <c r="D62" s="6"/>
      <c r="E62" s="6"/>
      <c r="F62" s="43"/>
      <c r="I62" s="38"/>
      <c r="J62" s="44"/>
    </row>
    <row r="63" spans="1:10" x14ac:dyDescent="0.25">
      <c r="A63" s="5">
        <v>329</v>
      </c>
      <c r="B63" s="12" t="s">
        <v>18</v>
      </c>
      <c r="C63" s="6">
        <v>2000</v>
      </c>
      <c r="D63" s="6"/>
      <c r="E63" s="6"/>
      <c r="F63" s="43"/>
    </row>
    <row r="64" spans="1:10" x14ac:dyDescent="0.25">
      <c r="A64" s="5">
        <v>34</v>
      </c>
      <c r="B64" s="12" t="s">
        <v>19</v>
      </c>
      <c r="C64" s="6">
        <f t="shared" ref="C64" si="25">C65</f>
        <v>3000</v>
      </c>
      <c r="D64" s="6">
        <f>C64</f>
        <v>3000</v>
      </c>
      <c r="E64" s="6">
        <f>D64</f>
        <v>3000</v>
      </c>
      <c r="F64" s="43"/>
    </row>
    <row r="65" spans="1:10" x14ac:dyDescent="0.25">
      <c r="A65" s="5">
        <v>343</v>
      </c>
      <c r="B65" s="12" t="s">
        <v>20</v>
      </c>
      <c r="C65" s="6">
        <v>3000</v>
      </c>
      <c r="D65" s="6"/>
      <c r="E65" s="6"/>
      <c r="F65" s="43"/>
    </row>
    <row r="66" spans="1:10" x14ac:dyDescent="0.25">
      <c r="A66" s="17" t="s">
        <v>21</v>
      </c>
      <c r="B66" s="17" t="s">
        <v>80</v>
      </c>
      <c r="C66" s="6">
        <f t="shared" ref="C66" si="26">C67</f>
        <v>237458.2</v>
      </c>
      <c r="D66" s="6">
        <f t="shared" ref="D66:E66" si="27">D67</f>
        <v>237458.2</v>
      </c>
      <c r="E66" s="6">
        <f t="shared" si="27"/>
        <v>237458.2</v>
      </c>
      <c r="F66" s="40"/>
      <c r="G66" s="41"/>
    </row>
    <row r="67" spans="1:10" x14ac:dyDescent="0.25">
      <c r="A67" s="23" t="s">
        <v>14</v>
      </c>
      <c r="B67" s="24" t="s">
        <v>79</v>
      </c>
      <c r="C67" s="6">
        <f t="shared" ref="C67" si="28">C68+C70</f>
        <v>237458.2</v>
      </c>
      <c r="D67" s="6">
        <f t="shared" ref="D67:E67" si="29">D68+D70</f>
        <v>237458.2</v>
      </c>
      <c r="E67" s="6">
        <f t="shared" si="29"/>
        <v>237458.2</v>
      </c>
      <c r="F67" s="40"/>
      <c r="I67" s="38"/>
      <c r="J67" s="44"/>
    </row>
    <row r="68" spans="1:10" x14ac:dyDescent="0.25">
      <c r="A68" s="5">
        <v>32</v>
      </c>
      <c r="B68" s="12" t="s">
        <v>12</v>
      </c>
      <c r="C68" s="6">
        <f t="shared" ref="C68" si="30">C69</f>
        <v>4000</v>
      </c>
      <c r="D68" s="6">
        <f>C68</f>
        <v>4000</v>
      </c>
      <c r="E68" s="6">
        <f>D68</f>
        <v>4000</v>
      </c>
      <c r="F68" s="43"/>
    </row>
    <row r="69" spans="1:10" x14ac:dyDescent="0.25">
      <c r="A69" s="5">
        <v>323</v>
      </c>
      <c r="B69" s="12" t="s">
        <v>35</v>
      </c>
      <c r="C69" s="6">
        <v>4000</v>
      </c>
      <c r="D69" s="6"/>
      <c r="E69" s="6"/>
      <c r="F69" s="43"/>
    </row>
    <row r="70" spans="1:10" x14ac:dyDescent="0.25">
      <c r="A70" s="5">
        <v>37</v>
      </c>
      <c r="B70" s="12" t="s">
        <v>49</v>
      </c>
      <c r="C70" s="6">
        <f t="shared" ref="C70" si="31">C71</f>
        <v>233458.2</v>
      </c>
      <c r="D70" s="6">
        <f>C70</f>
        <v>233458.2</v>
      </c>
      <c r="E70" s="6">
        <f>D70</f>
        <v>233458.2</v>
      </c>
      <c r="F70" s="43"/>
    </row>
    <row r="71" spans="1:10" ht="30" x14ac:dyDescent="0.25">
      <c r="A71" s="5">
        <v>372</v>
      </c>
      <c r="B71" s="12" t="s">
        <v>149</v>
      </c>
      <c r="C71" s="6">
        <v>233458.2</v>
      </c>
      <c r="D71" s="6"/>
      <c r="E71" s="6"/>
      <c r="F71" s="43"/>
    </row>
    <row r="72" spans="1:10" s="14" customFormat="1" ht="30" x14ac:dyDescent="0.25">
      <c r="A72" s="17" t="s">
        <v>51</v>
      </c>
      <c r="B72" s="18" t="s">
        <v>81</v>
      </c>
      <c r="C72" s="6">
        <f t="shared" ref="C72:C74" si="32">C73</f>
        <v>3000</v>
      </c>
      <c r="D72" s="6">
        <f t="shared" ref="D72:E73" si="33">D73</f>
        <v>3000</v>
      </c>
      <c r="E72" s="6">
        <f t="shared" si="33"/>
        <v>3000</v>
      </c>
      <c r="F72" s="45"/>
    </row>
    <row r="73" spans="1:10" s="14" customFormat="1" x14ac:dyDescent="0.25">
      <c r="A73" s="24">
        <v>32300</v>
      </c>
      <c r="B73" s="25" t="s">
        <v>90</v>
      </c>
      <c r="C73" s="6">
        <f t="shared" si="32"/>
        <v>3000</v>
      </c>
      <c r="D73" s="6">
        <f t="shared" si="33"/>
        <v>3000</v>
      </c>
      <c r="E73" s="6">
        <f t="shared" si="33"/>
        <v>3000</v>
      </c>
      <c r="F73" s="45"/>
    </row>
    <row r="74" spans="1:10" x14ac:dyDescent="0.25">
      <c r="A74" s="5">
        <v>32</v>
      </c>
      <c r="B74" s="12" t="s">
        <v>12</v>
      </c>
      <c r="C74" s="6">
        <f t="shared" si="32"/>
        <v>3000</v>
      </c>
      <c r="D74" s="6">
        <f>C74</f>
        <v>3000</v>
      </c>
      <c r="E74" s="6">
        <f>D74</f>
        <v>3000</v>
      </c>
      <c r="F74" s="43"/>
    </row>
    <row r="75" spans="1:10" x14ac:dyDescent="0.25">
      <c r="A75" s="5">
        <v>322</v>
      </c>
      <c r="B75" s="12" t="s">
        <v>16</v>
      </c>
      <c r="C75" s="6">
        <v>3000</v>
      </c>
      <c r="D75" s="6"/>
      <c r="E75" s="6"/>
      <c r="F75" s="43"/>
    </row>
    <row r="76" spans="1:10" x14ac:dyDescent="0.25">
      <c r="A76" s="17" t="s">
        <v>138</v>
      </c>
      <c r="B76" s="17" t="s">
        <v>137</v>
      </c>
      <c r="C76" s="6">
        <f>C77</f>
        <v>2500150</v>
      </c>
      <c r="D76" s="6">
        <f>D77</f>
        <v>2500150</v>
      </c>
      <c r="E76" s="6">
        <f>E77</f>
        <v>2500150</v>
      </c>
      <c r="F76" s="43"/>
    </row>
    <row r="77" spans="1:10" x14ac:dyDescent="0.25">
      <c r="A77" s="23" t="s">
        <v>60</v>
      </c>
      <c r="B77" s="24" t="s">
        <v>98</v>
      </c>
      <c r="C77" s="6">
        <f t="shared" ref="C77" si="34">C78+C82</f>
        <v>2500150</v>
      </c>
      <c r="D77" s="6">
        <f t="shared" ref="D77:E77" si="35">D78+D82</f>
        <v>2500150</v>
      </c>
      <c r="E77" s="6">
        <f t="shared" si="35"/>
        <v>2500150</v>
      </c>
      <c r="F77" s="43"/>
    </row>
    <row r="78" spans="1:10" x14ac:dyDescent="0.25">
      <c r="A78" s="5">
        <v>31</v>
      </c>
      <c r="B78" s="12" t="s">
        <v>9</v>
      </c>
      <c r="C78" s="6">
        <f t="shared" ref="C78" si="36">SUM(C79:C81)</f>
        <v>2305150</v>
      </c>
      <c r="D78" s="6">
        <f>C78</f>
        <v>2305150</v>
      </c>
      <c r="E78" s="6">
        <f>D78</f>
        <v>2305150</v>
      </c>
      <c r="F78" s="43"/>
    </row>
    <row r="79" spans="1:10" x14ac:dyDescent="0.25">
      <c r="A79" s="5">
        <v>311</v>
      </c>
      <c r="B79" s="12" t="s">
        <v>10</v>
      </c>
      <c r="C79" s="6">
        <f>1910000+10000+10000</f>
        <v>1930000</v>
      </c>
      <c r="D79" s="6"/>
      <c r="E79" s="6"/>
      <c r="F79" s="43"/>
    </row>
    <row r="80" spans="1:10" x14ac:dyDescent="0.25">
      <c r="A80" s="5">
        <v>312</v>
      </c>
      <c r="B80" s="12" t="s">
        <v>124</v>
      </c>
      <c r="C80" s="6">
        <f>60000</f>
        <v>60000</v>
      </c>
      <c r="D80" s="6"/>
      <c r="E80" s="6"/>
      <c r="F80" s="43"/>
    </row>
    <row r="81" spans="1:9" x14ac:dyDescent="0.25">
      <c r="A81" s="5">
        <v>313</v>
      </c>
      <c r="B81" s="12" t="s">
        <v>11</v>
      </c>
      <c r="C81" s="6">
        <f>315150</f>
        <v>315150</v>
      </c>
      <c r="D81" s="6"/>
      <c r="E81" s="6"/>
      <c r="F81" s="43"/>
    </row>
    <row r="82" spans="1:9" x14ac:dyDescent="0.25">
      <c r="A82" s="5">
        <v>32</v>
      </c>
      <c r="B82" s="12" t="s">
        <v>12</v>
      </c>
      <c r="C82" s="6">
        <f t="shared" ref="C82" si="37">SUM(C83:C84)</f>
        <v>195000</v>
      </c>
      <c r="D82" s="6">
        <f>C82</f>
        <v>195000</v>
      </c>
      <c r="E82" s="6">
        <f>D82</f>
        <v>195000</v>
      </c>
      <c r="F82" s="43"/>
    </row>
    <row r="83" spans="1:9" x14ac:dyDescent="0.25">
      <c r="A83" s="5">
        <v>321</v>
      </c>
      <c r="B83" s="12" t="s">
        <v>50</v>
      </c>
      <c r="C83" s="6">
        <v>180000</v>
      </c>
      <c r="D83" s="6"/>
      <c r="E83" s="6"/>
      <c r="F83" s="43"/>
    </row>
    <row r="84" spans="1:9" x14ac:dyDescent="0.25">
      <c r="A84" s="5">
        <v>329</v>
      </c>
      <c r="B84" s="12" t="s">
        <v>139</v>
      </c>
      <c r="C84" s="6">
        <v>15000</v>
      </c>
      <c r="D84" s="6"/>
      <c r="E84" s="6"/>
      <c r="F84" s="43"/>
    </row>
    <row r="85" spans="1:9" x14ac:dyDescent="0.25">
      <c r="A85" s="22">
        <v>2102</v>
      </c>
      <c r="B85" s="22" t="s">
        <v>82</v>
      </c>
      <c r="C85" s="6">
        <f t="shared" ref="C85:C87" si="38">C86</f>
        <v>84196</v>
      </c>
      <c r="D85" s="6">
        <f t="shared" ref="D85:E87" si="39">D86</f>
        <v>84196</v>
      </c>
      <c r="E85" s="6">
        <f t="shared" si="39"/>
        <v>84196</v>
      </c>
      <c r="F85" s="39"/>
    </row>
    <row r="86" spans="1:9" ht="30" x14ac:dyDescent="0.25">
      <c r="A86" s="17" t="s">
        <v>22</v>
      </c>
      <c r="B86" s="17" t="s">
        <v>83</v>
      </c>
      <c r="C86" s="6">
        <f t="shared" si="38"/>
        <v>84196</v>
      </c>
      <c r="D86" s="6">
        <f t="shared" si="39"/>
        <v>84196</v>
      </c>
      <c r="E86" s="6">
        <f t="shared" si="39"/>
        <v>84196</v>
      </c>
      <c r="F86" s="40"/>
    </row>
    <row r="87" spans="1:9" x14ac:dyDescent="0.25">
      <c r="A87" s="23" t="s">
        <v>23</v>
      </c>
      <c r="B87" s="24" t="s">
        <v>84</v>
      </c>
      <c r="C87" s="6">
        <f t="shared" si="38"/>
        <v>84196</v>
      </c>
      <c r="D87" s="6">
        <f t="shared" si="39"/>
        <v>84196</v>
      </c>
      <c r="E87" s="6">
        <f t="shared" si="39"/>
        <v>84196</v>
      </c>
      <c r="F87" s="40"/>
      <c r="I87" s="14"/>
    </row>
    <row r="88" spans="1:9" x14ac:dyDescent="0.25">
      <c r="A88" s="5">
        <v>32</v>
      </c>
      <c r="B88" s="12" t="s">
        <v>12</v>
      </c>
      <c r="C88" s="6">
        <f t="shared" ref="C88" si="40">SUM(C89:C90)</f>
        <v>84196</v>
      </c>
      <c r="D88" s="6">
        <f>C88</f>
        <v>84196</v>
      </c>
      <c r="E88" s="6">
        <f>D88</f>
        <v>84196</v>
      </c>
      <c r="F88" s="43"/>
    </row>
    <row r="89" spans="1:9" x14ac:dyDescent="0.25">
      <c r="A89" s="5">
        <v>322</v>
      </c>
      <c r="B89" s="12" t="s">
        <v>122</v>
      </c>
      <c r="C89" s="6">
        <v>80000</v>
      </c>
      <c r="D89" s="6"/>
      <c r="E89" s="6"/>
      <c r="F89" s="43"/>
    </row>
    <row r="90" spans="1:9" x14ac:dyDescent="0.25">
      <c r="A90" s="5">
        <v>329</v>
      </c>
      <c r="B90" s="12" t="s">
        <v>123</v>
      </c>
      <c r="C90" s="6">
        <v>4196</v>
      </c>
      <c r="D90" s="6"/>
      <c r="E90" s="6"/>
      <c r="F90" s="43"/>
    </row>
    <row r="91" spans="1:9" x14ac:dyDescent="0.25">
      <c r="A91" s="22">
        <v>2301</v>
      </c>
      <c r="B91" s="22" t="s">
        <v>85</v>
      </c>
      <c r="C91" s="6">
        <f>C92+C99+C103+C122+C136+C140+C144+C154+C160+C164+C168+C172</f>
        <v>348700</v>
      </c>
      <c r="D91" s="6">
        <f>D92+D99+D103+D122+D136+D140+D144+D154+D160+D164+D168+D172</f>
        <v>348700</v>
      </c>
      <c r="E91" s="6">
        <f>E92+E99+E103+E122+E136+E140+E144+E154+E160+E164+E168+E172</f>
        <v>348700</v>
      </c>
      <c r="F91" s="39"/>
    </row>
    <row r="92" spans="1:9" x14ac:dyDescent="0.25">
      <c r="A92" s="17" t="s">
        <v>52</v>
      </c>
      <c r="B92" s="17" t="s">
        <v>53</v>
      </c>
      <c r="C92" s="6">
        <f t="shared" ref="C92" si="41">C93+C96</f>
        <v>3000</v>
      </c>
      <c r="D92" s="6">
        <f t="shared" ref="D92:E92" si="42">D93+D96</f>
        <v>3000</v>
      </c>
      <c r="E92" s="6">
        <f t="shared" si="42"/>
        <v>3000</v>
      </c>
      <c r="F92" s="40"/>
      <c r="G92" s="41"/>
    </row>
    <row r="93" spans="1:9" hidden="1" x14ac:dyDescent="0.25">
      <c r="A93" s="5">
        <v>11001</v>
      </c>
      <c r="B93" s="5" t="s">
        <v>84</v>
      </c>
      <c r="C93" s="6">
        <f t="shared" ref="C93:C94" si="43">C94</f>
        <v>0</v>
      </c>
      <c r="D93" s="6">
        <f t="shared" ref="D93:E93" si="44">D94</f>
        <v>0</v>
      </c>
      <c r="E93" s="6">
        <f t="shared" si="44"/>
        <v>0</v>
      </c>
      <c r="F93" s="40"/>
      <c r="G93" s="41"/>
    </row>
    <row r="94" spans="1:9" hidden="1" x14ac:dyDescent="0.25">
      <c r="A94" s="5">
        <v>32</v>
      </c>
      <c r="B94" s="12" t="s">
        <v>12</v>
      </c>
      <c r="C94" s="6">
        <f t="shared" si="43"/>
        <v>0</v>
      </c>
      <c r="D94" s="6">
        <f>C94</f>
        <v>0</v>
      </c>
      <c r="E94" s="6">
        <f>D94</f>
        <v>0</v>
      </c>
      <c r="F94" s="40"/>
      <c r="G94" s="41"/>
    </row>
    <row r="95" spans="1:9" hidden="1" x14ac:dyDescent="0.25">
      <c r="A95" s="5">
        <v>321</v>
      </c>
      <c r="B95" s="12" t="s">
        <v>15</v>
      </c>
      <c r="C95" s="6">
        <v>0</v>
      </c>
      <c r="D95" s="6"/>
      <c r="E95" s="6"/>
      <c r="F95" s="40"/>
      <c r="G95" s="41"/>
    </row>
    <row r="96" spans="1:9" s="14" customFormat="1" x14ac:dyDescent="0.2">
      <c r="A96" s="24">
        <v>58300</v>
      </c>
      <c r="B96" s="24" t="s">
        <v>86</v>
      </c>
      <c r="C96" s="6">
        <f t="shared" ref="C96:C97" si="45">C97</f>
        <v>3000</v>
      </c>
      <c r="D96" s="6">
        <f t="shared" ref="D96:E96" si="46">D97</f>
        <v>3000</v>
      </c>
      <c r="E96" s="6">
        <f t="shared" si="46"/>
        <v>3000</v>
      </c>
      <c r="F96" s="40"/>
    </row>
    <row r="97" spans="1:9" x14ac:dyDescent="0.25">
      <c r="A97" s="5">
        <v>32</v>
      </c>
      <c r="B97" s="12" t="s">
        <v>12</v>
      </c>
      <c r="C97" s="6">
        <f t="shared" si="45"/>
        <v>3000</v>
      </c>
      <c r="D97" s="6">
        <f>C97</f>
        <v>3000</v>
      </c>
      <c r="E97" s="6">
        <f>D97</f>
        <v>3000</v>
      </c>
      <c r="F97" s="39"/>
    </row>
    <row r="98" spans="1:9" x14ac:dyDescent="0.25">
      <c r="A98" s="5">
        <v>329</v>
      </c>
      <c r="B98" s="12" t="s">
        <v>18</v>
      </c>
      <c r="C98" s="6">
        <v>3000</v>
      </c>
      <c r="D98" s="6"/>
      <c r="E98" s="6"/>
      <c r="F98" s="39"/>
    </row>
    <row r="99" spans="1:9" hidden="1" x14ac:dyDescent="0.25">
      <c r="A99" s="17" t="s">
        <v>107</v>
      </c>
      <c r="B99" s="17" t="s">
        <v>108</v>
      </c>
      <c r="C99" s="6">
        <f t="shared" ref="C99:C101" si="47">C100</f>
        <v>0</v>
      </c>
      <c r="D99" s="6">
        <f t="shared" ref="D99:E100" si="48">D100</f>
        <v>0</v>
      </c>
      <c r="E99" s="6">
        <f t="shared" si="48"/>
        <v>0</v>
      </c>
      <c r="F99" s="40"/>
      <c r="G99" s="41"/>
    </row>
    <row r="100" spans="1:9" hidden="1" x14ac:dyDescent="0.25">
      <c r="A100" s="10" t="s">
        <v>23</v>
      </c>
      <c r="B100" s="5" t="s">
        <v>84</v>
      </c>
      <c r="C100" s="6">
        <f t="shared" si="47"/>
        <v>0</v>
      </c>
      <c r="D100" s="6">
        <f t="shared" si="48"/>
        <v>0</v>
      </c>
      <c r="E100" s="6">
        <f t="shared" si="48"/>
        <v>0</v>
      </c>
      <c r="F100" s="40"/>
      <c r="I100" s="14"/>
    </row>
    <row r="101" spans="1:9" hidden="1" x14ac:dyDescent="0.25">
      <c r="A101" s="5">
        <v>32</v>
      </c>
      <c r="B101" s="12" t="s">
        <v>12</v>
      </c>
      <c r="C101" s="6">
        <f t="shared" si="47"/>
        <v>0</v>
      </c>
      <c r="D101" s="6">
        <f>C101</f>
        <v>0</v>
      </c>
      <c r="E101" s="6">
        <f>D101</f>
        <v>0</v>
      </c>
      <c r="F101" s="39"/>
    </row>
    <row r="102" spans="1:9" hidden="1" x14ac:dyDescent="0.25">
      <c r="A102" s="5">
        <v>323</v>
      </c>
      <c r="B102" s="12" t="s">
        <v>17</v>
      </c>
      <c r="C102" s="6">
        <v>0</v>
      </c>
      <c r="D102" s="6"/>
      <c r="E102" s="6"/>
      <c r="F102" s="39"/>
    </row>
    <row r="103" spans="1:9" x14ac:dyDescent="0.25">
      <c r="A103" s="17" t="s">
        <v>24</v>
      </c>
      <c r="B103" s="17" t="s">
        <v>25</v>
      </c>
      <c r="C103" s="6">
        <f t="shared" ref="C103" si="49">C104+C107+C119</f>
        <v>167400</v>
      </c>
      <c r="D103" s="6">
        <f t="shared" ref="D103:E103" si="50">D104+D107+D119</f>
        <v>167400</v>
      </c>
      <c r="E103" s="6">
        <f t="shared" si="50"/>
        <v>167400</v>
      </c>
      <c r="F103" s="40"/>
      <c r="G103" s="41"/>
    </row>
    <row r="104" spans="1:9" x14ac:dyDescent="0.25">
      <c r="A104" s="24">
        <v>32300</v>
      </c>
      <c r="B104" s="24" t="s">
        <v>90</v>
      </c>
      <c r="C104" s="6">
        <f t="shared" ref="C104:C105" si="51">C105</f>
        <v>9000</v>
      </c>
      <c r="D104" s="6">
        <f t="shared" ref="D104:E104" si="52">D105</f>
        <v>9000</v>
      </c>
      <c r="E104" s="6">
        <f t="shared" si="52"/>
        <v>9000</v>
      </c>
      <c r="F104" s="40"/>
      <c r="G104" s="41"/>
    </row>
    <row r="105" spans="1:9" x14ac:dyDescent="0.25">
      <c r="A105" s="5">
        <v>32</v>
      </c>
      <c r="B105" s="12" t="s">
        <v>12</v>
      </c>
      <c r="C105" s="6">
        <f t="shared" si="51"/>
        <v>9000</v>
      </c>
      <c r="D105" s="6">
        <f>C105</f>
        <v>9000</v>
      </c>
      <c r="E105" s="6">
        <f>D105</f>
        <v>9000</v>
      </c>
      <c r="F105" s="40"/>
      <c r="G105" s="41"/>
    </row>
    <row r="106" spans="1:9" x14ac:dyDescent="0.25">
      <c r="A106" s="5">
        <v>322</v>
      </c>
      <c r="B106" s="12" t="s">
        <v>16</v>
      </c>
      <c r="C106" s="6">
        <v>9000</v>
      </c>
      <c r="D106" s="6"/>
      <c r="E106" s="6"/>
      <c r="F106" s="40"/>
      <c r="G106" s="41"/>
    </row>
    <row r="107" spans="1:9" x14ac:dyDescent="0.25">
      <c r="A107" s="23" t="s">
        <v>26</v>
      </c>
      <c r="B107" s="26" t="s">
        <v>88</v>
      </c>
      <c r="C107" s="6">
        <f t="shared" ref="C107" si="53">C108+C114+C116</f>
        <v>148400</v>
      </c>
      <c r="D107" s="6">
        <f t="shared" ref="D107:E107" si="54">D108+D114+D116</f>
        <v>148400</v>
      </c>
      <c r="E107" s="6">
        <f t="shared" si="54"/>
        <v>148400</v>
      </c>
      <c r="F107" s="40"/>
    </row>
    <row r="108" spans="1:9" x14ac:dyDescent="0.25">
      <c r="A108" s="5">
        <v>32</v>
      </c>
      <c r="B108" s="12" t="s">
        <v>12</v>
      </c>
      <c r="C108" s="6">
        <f t="shared" ref="C108" si="55">SUM(C109:C113)</f>
        <v>137400</v>
      </c>
      <c r="D108" s="6">
        <f>C108</f>
        <v>137400</v>
      </c>
      <c r="E108" s="6">
        <f>D108</f>
        <v>137400</v>
      </c>
      <c r="F108" s="43"/>
      <c r="H108" s="46"/>
    </row>
    <row r="109" spans="1:9" x14ac:dyDescent="0.25">
      <c r="A109" s="5">
        <v>321</v>
      </c>
      <c r="B109" s="12" t="s">
        <v>15</v>
      </c>
      <c r="C109" s="6">
        <f>2000+1000+1000</f>
        <v>4000</v>
      </c>
      <c r="D109" s="6"/>
      <c r="E109" s="6"/>
      <c r="F109" s="45"/>
    </row>
    <row r="110" spans="1:9" x14ac:dyDescent="0.25">
      <c r="A110" s="5">
        <v>322</v>
      </c>
      <c r="B110" s="12" t="s">
        <v>16</v>
      </c>
      <c r="C110" s="6">
        <f>3000+107400+1000+2000+2000+1000</f>
        <v>116400</v>
      </c>
      <c r="D110" s="6"/>
      <c r="E110" s="6"/>
      <c r="F110" s="45"/>
    </row>
    <row r="111" spans="1:9" x14ac:dyDescent="0.25">
      <c r="A111" s="5">
        <v>323</v>
      </c>
      <c r="B111" s="12" t="s">
        <v>17</v>
      </c>
      <c r="C111" s="6">
        <f>2000+3000+2000+2000+1000+1000+1000+1000</f>
        <v>13000</v>
      </c>
      <c r="D111" s="6"/>
      <c r="E111" s="6"/>
      <c r="F111" s="45"/>
    </row>
    <row r="112" spans="1:9" x14ac:dyDescent="0.25">
      <c r="A112" s="5">
        <v>324</v>
      </c>
      <c r="B112" s="12" t="s">
        <v>87</v>
      </c>
      <c r="C112" s="6">
        <v>1000</v>
      </c>
      <c r="D112" s="6"/>
      <c r="E112" s="6"/>
      <c r="F112" s="45"/>
    </row>
    <row r="113" spans="1:7" x14ac:dyDescent="0.25">
      <c r="A113" s="5">
        <v>329</v>
      </c>
      <c r="B113" s="12" t="s">
        <v>18</v>
      </c>
      <c r="C113" s="6">
        <v>3000</v>
      </c>
      <c r="D113" s="6"/>
      <c r="E113" s="6"/>
      <c r="F113" s="45"/>
    </row>
    <row r="114" spans="1:7" x14ac:dyDescent="0.25">
      <c r="A114" s="5">
        <v>34</v>
      </c>
      <c r="B114" s="12" t="s">
        <v>19</v>
      </c>
      <c r="C114" s="6">
        <f t="shared" ref="C114" si="56">C115</f>
        <v>1000</v>
      </c>
      <c r="D114" s="6">
        <f>C114</f>
        <v>1000</v>
      </c>
      <c r="E114" s="6">
        <f>D114</f>
        <v>1000</v>
      </c>
      <c r="F114" s="43"/>
    </row>
    <row r="115" spans="1:7" x14ac:dyDescent="0.25">
      <c r="A115" s="5">
        <v>343</v>
      </c>
      <c r="B115" s="12" t="s">
        <v>20</v>
      </c>
      <c r="C115" s="6">
        <v>1000</v>
      </c>
      <c r="D115" s="6"/>
      <c r="E115" s="6"/>
      <c r="F115" s="45"/>
    </row>
    <row r="116" spans="1:7" x14ac:dyDescent="0.25">
      <c r="A116" s="5">
        <v>42</v>
      </c>
      <c r="B116" s="12" t="s">
        <v>39</v>
      </c>
      <c r="C116" s="6">
        <f t="shared" ref="C116" si="57">SUM(C117:C118)</f>
        <v>10000</v>
      </c>
      <c r="D116" s="6">
        <f>C116</f>
        <v>10000</v>
      </c>
      <c r="E116" s="6">
        <f>D116</f>
        <v>10000</v>
      </c>
      <c r="F116" s="43"/>
    </row>
    <row r="117" spans="1:7" x14ac:dyDescent="0.25">
      <c r="A117" s="5">
        <v>422</v>
      </c>
      <c r="B117" s="12" t="s">
        <v>27</v>
      </c>
      <c r="C117" s="6">
        <v>10000</v>
      </c>
      <c r="D117" s="6"/>
      <c r="E117" s="6"/>
      <c r="F117" s="45"/>
    </row>
    <row r="118" spans="1:7" hidden="1" x14ac:dyDescent="0.25">
      <c r="A118" s="5">
        <v>424</v>
      </c>
      <c r="B118" s="12" t="s">
        <v>36</v>
      </c>
      <c r="C118" s="6">
        <v>0</v>
      </c>
      <c r="D118" s="6"/>
      <c r="E118" s="6"/>
      <c r="F118" s="45"/>
    </row>
    <row r="119" spans="1:7" x14ac:dyDescent="0.25">
      <c r="A119" s="23" t="s">
        <v>109</v>
      </c>
      <c r="B119" s="26" t="s">
        <v>110</v>
      </c>
      <c r="C119" s="6">
        <f t="shared" ref="C119" si="58">C120</f>
        <v>10000</v>
      </c>
      <c r="D119" s="6">
        <f t="shared" ref="D119:E119" si="59">D120</f>
        <v>10000</v>
      </c>
      <c r="E119" s="6">
        <f t="shared" si="59"/>
        <v>10000</v>
      </c>
      <c r="F119" s="45"/>
    </row>
    <row r="120" spans="1:7" x14ac:dyDescent="0.25">
      <c r="A120" s="5">
        <v>32</v>
      </c>
      <c r="B120" s="12" t="s">
        <v>12</v>
      </c>
      <c r="C120" s="6">
        <f>C121</f>
        <v>10000</v>
      </c>
      <c r="D120" s="6">
        <f>C120</f>
        <v>10000</v>
      </c>
      <c r="E120" s="6">
        <f>D120</f>
        <v>10000</v>
      </c>
      <c r="F120" s="43"/>
    </row>
    <row r="121" spans="1:7" x14ac:dyDescent="0.25">
      <c r="A121" s="5">
        <v>322</v>
      </c>
      <c r="B121" s="12" t="s">
        <v>16</v>
      </c>
      <c r="C121" s="6">
        <v>10000</v>
      </c>
      <c r="D121" s="6"/>
      <c r="E121" s="6"/>
      <c r="F121" s="43"/>
    </row>
    <row r="122" spans="1:7" x14ac:dyDescent="0.25">
      <c r="A122" s="17" t="s">
        <v>28</v>
      </c>
      <c r="B122" s="17" t="s">
        <v>29</v>
      </c>
      <c r="C122" s="6">
        <f t="shared" ref="C122" si="60">C123+C131</f>
        <v>127300</v>
      </c>
      <c r="D122" s="6">
        <f t="shared" ref="D122:E122" si="61">D123+D131</f>
        <v>127300</v>
      </c>
      <c r="E122" s="6">
        <f t="shared" si="61"/>
        <v>127300</v>
      </c>
      <c r="F122" s="40"/>
      <c r="G122" s="41"/>
    </row>
    <row r="123" spans="1:7" x14ac:dyDescent="0.25">
      <c r="A123" s="23" t="s">
        <v>26</v>
      </c>
      <c r="B123" s="26" t="s">
        <v>88</v>
      </c>
      <c r="C123" s="6">
        <f t="shared" ref="C123" si="62">C124+C128</f>
        <v>60800</v>
      </c>
      <c r="D123" s="6">
        <f t="shared" ref="D123:E123" si="63">D124+D128</f>
        <v>60800</v>
      </c>
      <c r="E123" s="6">
        <f t="shared" si="63"/>
        <v>60800</v>
      </c>
      <c r="F123" s="40"/>
    </row>
    <row r="124" spans="1:7" x14ac:dyDescent="0.25">
      <c r="A124" s="5">
        <v>31</v>
      </c>
      <c r="B124" s="12" t="s">
        <v>9</v>
      </c>
      <c r="C124" s="6">
        <f t="shared" ref="C124" si="64">SUM(C125:C127)</f>
        <v>32000</v>
      </c>
      <c r="D124" s="6">
        <f>C124</f>
        <v>32000</v>
      </c>
      <c r="E124" s="6">
        <f>D124</f>
        <v>32000</v>
      </c>
      <c r="F124" s="43"/>
    </row>
    <row r="125" spans="1:7" x14ac:dyDescent="0.25">
      <c r="A125" s="5">
        <v>311</v>
      </c>
      <c r="B125" s="12" t="s">
        <v>10</v>
      </c>
      <c r="C125" s="6">
        <v>27000</v>
      </c>
      <c r="D125" s="6"/>
      <c r="E125" s="6"/>
      <c r="F125" s="43"/>
    </row>
    <row r="126" spans="1:7" hidden="1" x14ac:dyDescent="0.25">
      <c r="A126" s="5">
        <v>312</v>
      </c>
      <c r="B126" s="12" t="s">
        <v>124</v>
      </c>
      <c r="C126" s="6">
        <v>0</v>
      </c>
      <c r="D126" s="6"/>
      <c r="E126" s="6"/>
      <c r="F126" s="43"/>
    </row>
    <row r="127" spans="1:7" x14ac:dyDescent="0.25">
      <c r="A127" s="5">
        <v>313</v>
      </c>
      <c r="B127" s="12" t="s">
        <v>11</v>
      </c>
      <c r="C127" s="6">
        <v>5000</v>
      </c>
      <c r="D127" s="6"/>
      <c r="E127" s="6"/>
      <c r="F127" s="43"/>
    </row>
    <row r="128" spans="1:7" x14ac:dyDescent="0.25">
      <c r="A128" s="5">
        <v>32</v>
      </c>
      <c r="B128" s="12" t="s">
        <v>12</v>
      </c>
      <c r="C128" s="6">
        <f t="shared" ref="C128" si="65">SUM(C129:C130)</f>
        <v>28800</v>
      </c>
      <c r="D128" s="6">
        <f>C128</f>
        <v>28800</v>
      </c>
      <c r="E128" s="6">
        <f>D128</f>
        <v>28800</v>
      </c>
      <c r="F128" s="43"/>
    </row>
    <row r="129" spans="1:7" x14ac:dyDescent="0.25">
      <c r="A129" s="5">
        <v>322</v>
      </c>
      <c r="B129" s="12" t="s">
        <v>16</v>
      </c>
      <c r="C129" s="6">
        <v>28800</v>
      </c>
      <c r="D129" s="6"/>
      <c r="E129" s="6"/>
      <c r="F129" s="43"/>
    </row>
    <row r="130" spans="1:7" hidden="1" x14ac:dyDescent="0.25">
      <c r="A130" s="5">
        <v>329</v>
      </c>
      <c r="B130" s="12" t="s">
        <v>18</v>
      </c>
      <c r="C130" s="6">
        <v>0</v>
      </c>
      <c r="D130" s="6"/>
      <c r="E130" s="6"/>
      <c r="F130" s="43"/>
    </row>
    <row r="131" spans="1:7" x14ac:dyDescent="0.25">
      <c r="A131" s="23" t="s">
        <v>109</v>
      </c>
      <c r="B131" s="26" t="s">
        <v>110</v>
      </c>
      <c r="C131" s="6">
        <f t="shared" ref="C131" si="66">C132</f>
        <v>66500</v>
      </c>
      <c r="D131" s="6">
        <f t="shared" ref="D131:E131" si="67">D132</f>
        <v>66500</v>
      </c>
      <c r="E131" s="6">
        <f t="shared" si="67"/>
        <v>66500</v>
      </c>
      <c r="F131" s="45"/>
    </row>
    <row r="132" spans="1:7" x14ac:dyDescent="0.25">
      <c r="A132" s="5">
        <v>31</v>
      </c>
      <c r="B132" s="12" t="s">
        <v>9</v>
      </c>
      <c r="C132" s="6">
        <f t="shared" ref="C132" si="68">SUM(C133:C135)</f>
        <v>66500</v>
      </c>
      <c r="D132" s="6">
        <f>C132</f>
        <v>66500</v>
      </c>
      <c r="E132" s="6">
        <f>D132</f>
        <v>66500</v>
      </c>
      <c r="F132" s="43"/>
    </row>
    <row r="133" spans="1:7" x14ac:dyDescent="0.25">
      <c r="A133" s="5">
        <v>311</v>
      </c>
      <c r="B133" s="12" t="s">
        <v>10</v>
      </c>
      <c r="C133" s="6">
        <v>54077.25</v>
      </c>
      <c r="D133" s="6"/>
      <c r="E133" s="6"/>
      <c r="F133" s="43"/>
    </row>
    <row r="134" spans="1:7" x14ac:dyDescent="0.25">
      <c r="A134" s="5">
        <v>312</v>
      </c>
      <c r="B134" s="12" t="s">
        <v>124</v>
      </c>
      <c r="C134" s="6">
        <v>3500</v>
      </c>
      <c r="D134" s="6"/>
      <c r="E134" s="6"/>
      <c r="F134" s="43"/>
    </row>
    <row r="135" spans="1:7" x14ac:dyDescent="0.25">
      <c r="A135" s="5">
        <v>313</v>
      </c>
      <c r="B135" s="12" t="s">
        <v>11</v>
      </c>
      <c r="C135" s="6">
        <v>8922.75</v>
      </c>
      <c r="D135" s="6"/>
      <c r="E135" s="6"/>
      <c r="F135" s="43"/>
    </row>
    <row r="136" spans="1:7" x14ac:dyDescent="0.25">
      <c r="A136" s="17" t="s">
        <v>111</v>
      </c>
      <c r="B136" s="17" t="s">
        <v>112</v>
      </c>
      <c r="C136" s="6">
        <f t="shared" ref="C136:C138" si="69">C137</f>
        <v>2000</v>
      </c>
      <c r="D136" s="6">
        <f t="shared" ref="D136:E137" si="70">D137</f>
        <v>2000</v>
      </c>
      <c r="E136" s="6">
        <f t="shared" si="70"/>
        <v>2000</v>
      </c>
      <c r="F136" s="40"/>
      <c r="G136" s="41"/>
    </row>
    <row r="137" spans="1:7" x14ac:dyDescent="0.25">
      <c r="A137" s="23" t="s">
        <v>109</v>
      </c>
      <c r="B137" s="26" t="s">
        <v>110</v>
      </c>
      <c r="C137" s="6">
        <f t="shared" si="69"/>
        <v>2000</v>
      </c>
      <c r="D137" s="6">
        <f t="shared" si="70"/>
        <v>2000</v>
      </c>
      <c r="E137" s="6">
        <f t="shared" si="70"/>
        <v>2000</v>
      </c>
      <c r="F137" s="45"/>
    </row>
    <row r="138" spans="1:7" x14ac:dyDescent="0.25">
      <c r="A138" s="5">
        <v>32</v>
      </c>
      <c r="B138" s="12" t="s">
        <v>12</v>
      </c>
      <c r="C138" s="6">
        <f t="shared" si="69"/>
        <v>2000</v>
      </c>
      <c r="D138" s="6">
        <f>C138</f>
        <v>2000</v>
      </c>
      <c r="E138" s="6">
        <f>D138</f>
        <v>2000</v>
      </c>
      <c r="F138" s="43"/>
    </row>
    <row r="139" spans="1:7" x14ac:dyDescent="0.25">
      <c r="A139" s="5">
        <v>329</v>
      </c>
      <c r="B139" s="12" t="s">
        <v>18</v>
      </c>
      <c r="C139" s="6">
        <v>2000</v>
      </c>
      <c r="D139" s="6"/>
      <c r="E139" s="6"/>
      <c r="F139" s="45"/>
    </row>
    <row r="140" spans="1:7" x14ac:dyDescent="0.25">
      <c r="A140" s="17" t="s">
        <v>113</v>
      </c>
      <c r="B140" s="17" t="s">
        <v>114</v>
      </c>
      <c r="C140" s="6">
        <f t="shared" ref="C140:C142" si="71">C141</f>
        <v>3000</v>
      </c>
      <c r="D140" s="6">
        <f t="shared" ref="D140:E141" si="72">D141</f>
        <v>3000</v>
      </c>
      <c r="E140" s="6">
        <f t="shared" si="72"/>
        <v>3000</v>
      </c>
      <c r="F140" s="40"/>
      <c r="G140" s="41"/>
    </row>
    <row r="141" spans="1:7" x14ac:dyDescent="0.25">
      <c r="A141" s="23" t="s">
        <v>109</v>
      </c>
      <c r="B141" s="26" t="s">
        <v>110</v>
      </c>
      <c r="C141" s="6">
        <f t="shared" si="71"/>
        <v>3000</v>
      </c>
      <c r="D141" s="6">
        <f t="shared" si="72"/>
        <v>3000</v>
      </c>
      <c r="E141" s="6">
        <f t="shared" si="72"/>
        <v>3000</v>
      </c>
      <c r="F141" s="45"/>
    </row>
    <row r="142" spans="1:7" x14ac:dyDescent="0.25">
      <c r="A142" s="5">
        <v>32</v>
      </c>
      <c r="B142" s="12" t="s">
        <v>12</v>
      </c>
      <c r="C142" s="6">
        <f t="shared" si="71"/>
        <v>3000</v>
      </c>
      <c r="D142" s="6">
        <f>C142</f>
        <v>3000</v>
      </c>
      <c r="E142" s="6">
        <f>D142</f>
        <v>3000</v>
      </c>
      <c r="F142" s="43"/>
    </row>
    <row r="143" spans="1:7" x14ac:dyDescent="0.25">
      <c r="A143" s="5">
        <v>329</v>
      </c>
      <c r="B143" s="12" t="s">
        <v>18</v>
      </c>
      <c r="C143" s="6">
        <v>3000</v>
      </c>
      <c r="D143" s="6"/>
      <c r="E143" s="6"/>
      <c r="F143" s="45"/>
    </row>
    <row r="144" spans="1:7" x14ac:dyDescent="0.25">
      <c r="A144" s="17" t="s">
        <v>30</v>
      </c>
      <c r="B144" s="17" t="s">
        <v>89</v>
      </c>
      <c r="C144" s="6">
        <f t="shared" ref="C144" si="73">C145+C148+C151</f>
        <v>3000</v>
      </c>
      <c r="D144" s="6">
        <f t="shared" ref="D144:E144" si="74">D145+D148+D151</f>
        <v>3000</v>
      </c>
      <c r="E144" s="6">
        <f t="shared" si="74"/>
        <v>3000</v>
      </c>
      <c r="F144" s="40"/>
    </row>
    <row r="145" spans="1:6" x14ac:dyDescent="0.25">
      <c r="A145" s="23" t="s">
        <v>31</v>
      </c>
      <c r="B145" s="26" t="s">
        <v>90</v>
      </c>
      <c r="C145" s="6">
        <f t="shared" ref="C145:C146" si="75">C146</f>
        <v>1000</v>
      </c>
      <c r="D145" s="6">
        <f t="shared" ref="D145:E145" si="76">D146</f>
        <v>1000</v>
      </c>
      <c r="E145" s="6">
        <f t="shared" si="76"/>
        <v>1000</v>
      </c>
      <c r="F145" s="40"/>
    </row>
    <row r="146" spans="1:6" x14ac:dyDescent="0.25">
      <c r="A146" s="5">
        <v>32</v>
      </c>
      <c r="B146" s="12" t="s">
        <v>12</v>
      </c>
      <c r="C146" s="6">
        <f t="shared" si="75"/>
        <v>1000</v>
      </c>
      <c r="D146" s="6">
        <f>C146</f>
        <v>1000</v>
      </c>
      <c r="E146" s="6">
        <f>D146</f>
        <v>1000</v>
      </c>
      <c r="F146" s="43"/>
    </row>
    <row r="147" spans="1:6" x14ac:dyDescent="0.25">
      <c r="A147" s="5">
        <v>329</v>
      </c>
      <c r="B147" s="12" t="s">
        <v>18</v>
      </c>
      <c r="C147" s="6">
        <v>1000</v>
      </c>
      <c r="D147" s="6"/>
      <c r="E147" s="6"/>
      <c r="F147" s="43"/>
    </row>
    <row r="148" spans="1:6" x14ac:dyDescent="0.25">
      <c r="A148" s="23" t="s">
        <v>109</v>
      </c>
      <c r="B148" s="26" t="s">
        <v>110</v>
      </c>
      <c r="C148" s="6">
        <f t="shared" ref="C148:C149" si="77">C149</f>
        <v>1000</v>
      </c>
      <c r="D148" s="6">
        <f t="shared" ref="D148:E148" si="78">D149</f>
        <v>1000</v>
      </c>
      <c r="E148" s="6">
        <f t="shared" si="78"/>
        <v>1000</v>
      </c>
      <c r="F148" s="45"/>
    </row>
    <row r="149" spans="1:6" x14ac:dyDescent="0.25">
      <c r="A149" s="5">
        <v>32</v>
      </c>
      <c r="B149" s="12" t="s">
        <v>12</v>
      </c>
      <c r="C149" s="6">
        <f t="shared" si="77"/>
        <v>1000</v>
      </c>
      <c r="D149" s="6">
        <f>C149</f>
        <v>1000</v>
      </c>
      <c r="E149" s="6">
        <f>D149</f>
        <v>1000</v>
      </c>
      <c r="F149" s="43"/>
    </row>
    <row r="150" spans="1:6" x14ac:dyDescent="0.25">
      <c r="A150" s="5">
        <v>329</v>
      </c>
      <c r="B150" s="12" t="s">
        <v>18</v>
      </c>
      <c r="C150" s="6">
        <v>1000</v>
      </c>
      <c r="D150" s="6"/>
      <c r="E150" s="6"/>
      <c r="F150" s="45"/>
    </row>
    <row r="151" spans="1:6" x14ac:dyDescent="0.25">
      <c r="A151" s="23" t="s">
        <v>32</v>
      </c>
      <c r="B151" s="26" t="s">
        <v>91</v>
      </c>
      <c r="C151" s="6">
        <f t="shared" ref="C151:C152" si="79">C152</f>
        <v>1000</v>
      </c>
      <c r="D151" s="6">
        <f t="shared" ref="D151:E151" si="80">D152</f>
        <v>1000</v>
      </c>
      <c r="E151" s="6">
        <f t="shared" si="80"/>
        <v>1000</v>
      </c>
      <c r="F151" s="40"/>
    </row>
    <row r="152" spans="1:6" x14ac:dyDescent="0.25">
      <c r="A152" s="5">
        <v>32</v>
      </c>
      <c r="B152" s="12" t="s">
        <v>12</v>
      </c>
      <c r="C152" s="6">
        <f t="shared" si="79"/>
        <v>1000</v>
      </c>
      <c r="D152" s="6">
        <f>C152</f>
        <v>1000</v>
      </c>
      <c r="E152" s="6">
        <f>D152</f>
        <v>1000</v>
      </c>
      <c r="F152" s="43"/>
    </row>
    <row r="153" spans="1:6" x14ac:dyDescent="0.25">
      <c r="A153" s="5">
        <v>329</v>
      </c>
      <c r="B153" s="12" t="s">
        <v>18</v>
      </c>
      <c r="C153" s="6">
        <v>1000</v>
      </c>
      <c r="D153" s="6"/>
      <c r="E153" s="6"/>
      <c r="F153" s="43"/>
    </row>
    <row r="154" spans="1:6" x14ac:dyDescent="0.25">
      <c r="A154" s="17" t="s">
        <v>125</v>
      </c>
      <c r="B154" s="18" t="s">
        <v>126</v>
      </c>
      <c r="C154" s="6">
        <f t="shared" ref="C154" si="81">C155</f>
        <v>30000</v>
      </c>
      <c r="D154" s="6">
        <f t="shared" ref="D154:E154" si="82">D155</f>
        <v>30000</v>
      </c>
      <c r="E154" s="6">
        <f t="shared" si="82"/>
        <v>30000</v>
      </c>
      <c r="F154" s="43"/>
    </row>
    <row r="155" spans="1:6" x14ac:dyDescent="0.25">
      <c r="A155" s="23" t="s">
        <v>60</v>
      </c>
      <c r="B155" s="26" t="s">
        <v>98</v>
      </c>
      <c r="C155" s="6">
        <f t="shared" ref="C155" si="83">C156+C158</f>
        <v>30000</v>
      </c>
      <c r="D155" s="6">
        <f t="shared" ref="D155:E155" si="84">D156+D158</f>
        <v>30000</v>
      </c>
      <c r="E155" s="6">
        <f t="shared" si="84"/>
        <v>30000</v>
      </c>
      <c r="F155" s="43"/>
    </row>
    <row r="156" spans="1:6" x14ac:dyDescent="0.25">
      <c r="A156" s="5">
        <v>37</v>
      </c>
      <c r="B156" s="12" t="s">
        <v>49</v>
      </c>
      <c r="C156" s="6">
        <f t="shared" ref="C156" si="85">C157</f>
        <v>10000</v>
      </c>
      <c r="D156" s="6">
        <f>C156</f>
        <v>10000</v>
      </c>
      <c r="E156" s="6">
        <f>D156</f>
        <v>10000</v>
      </c>
      <c r="F156" s="43"/>
    </row>
    <row r="157" spans="1:6" x14ac:dyDescent="0.25">
      <c r="A157" s="5">
        <v>372</v>
      </c>
      <c r="B157" s="12" t="s">
        <v>121</v>
      </c>
      <c r="C157" s="6">
        <v>10000</v>
      </c>
      <c r="D157" s="6"/>
      <c r="E157" s="6"/>
      <c r="F157" s="43"/>
    </row>
    <row r="158" spans="1:6" x14ac:dyDescent="0.25">
      <c r="A158" s="5">
        <v>42</v>
      </c>
      <c r="B158" s="12" t="s">
        <v>39</v>
      </c>
      <c r="C158" s="6">
        <f t="shared" ref="C158" si="86">C159</f>
        <v>20000</v>
      </c>
      <c r="D158" s="6">
        <f>C158</f>
        <v>20000</v>
      </c>
      <c r="E158" s="6">
        <f>D158</f>
        <v>20000</v>
      </c>
      <c r="F158" s="43"/>
    </row>
    <row r="159" spans="1:6" x14ac:dyDescent="0.25">
      <c r="A159" s="5">
        <v>424</v>
      </c>
      <c r="B159" s="12" t="s">
        <v>36</v>
      </c>
      <c r="C159" s="6">
        <v>20000</v>
      </c>
      <c r="D159" s="6"/>
      <c r="E159" s="6"/>
      <c r="F159" s="43"/>
    </row>
    <row r="160" spans="1:6" x14ac:dyDescent="0.25">
      <c r="A160" s="17" t="s">
        <v>127</v>
      </c>
      <c r="B160" s="18" t="s">
        <v>128</v>
      </c>
      <c r="C160" s="6">
        <f t="shared" ref="C160:C162" si="87">C161</f>
        <v>1000</v>
      </c>
      <c r="D160" s="6">
        <f t="shared" ref="D160:E161" si="88">D161</f>
        <v>1000</v>
      </c>
      <c r="E160" s="6">
        <f t="shared" si="88"/>
        <v>1000</v>
      </c>
      <c r="F160" s="43"/>
    </row>
    <row r="161" spans="1:6" x14ac:dyDescent="0.25">
      <c r="A161" s="23" t="s">
        <v>109</v>
      </c>
      <c r="B161" s="26" t="s">
        <v>110</v>
      </c>
      <c r="C161" s="6">
        <f t="shared" si="87"/>
        <v>1000</v>
      </c>
      <c r="D161" s="6">
        <f t="shared" si="88"/>
        <v>1000</v>
      </c>
      <c r="E161" s="6">
        <f t="shared" si="88"/>
        <v>1000</v>
      </c>
      <c r="F161" s="43"/>
    </row>
    <row r="162" spans="1:6" x14ac:dyDescent="0.25">
      <c r="A162" s="5">
        <v>32</v>
      </c>
      <c r="B162" s="12" t="s">
        <v>12</v>
      </c>
      <c r="C162" s="6">
        <f t="shared" si="87"/>
        <v>1000</v>
      </c>
      <c r="D162" s="6">
        <f>C162</f>
        <v>1000</v>
      </c>
      <c r="E162" s="6">
        <f>D162</f>
        <v>1000</v>
      </c>
      <c r="F162" s="43"/>
    </row>
    <row r="163" spans="1:6" x14ac:dyDescent="0.25">
      <c r="A163" s="5">
        <v>329</v>
      </c>
      <c r="B163" s="12" t="s">
        <v>18</v>
      </c>
      <c r="C163" s="6">
        <v>1000</v>
      </c>
      <c r="D163" s="6"/>
      <c r="E163" s="6"/>
      <c r="F163" s="43"/>
    </row>
    <row r="164" spans="1:6" x14ac:dyDescent="0.25">
      <c r="A164" s="17" t="s">
        <v>115</v>
      </c>
      <c r="B164" s="17" t="s">
        <v>116</v>
      </c>
      <c r="C164" s="6">
        <f t="shared" ref="C164:C165" si="89">C165</f>
        <v>1000</v>
      </c>
      <c r="D164" s="6">
        <f t="shared" ref="D164:E165" si="90">D165</f>
        <v>1000</v>
      </c>
      <c r="E164" s="6">
        <f t="shared" si="90"/>
        <v>1000</v>
      </c>
      <c r="F164" s="40"/>
    </row>
    <row r="165" spans="1:6" x14ac:dyDescent="0.25">
      <c r="A165" s="23" t="s">
        <v>109</v>
      </c>
      <c r="B165" s="26" t="s">
        <v>110</v>
      </c>
      <c r="C165" s="6">
        <f t="shared" si="89"/>
        <v>1000</v>
      </c>
      <c r="D165" s="6">
        <f t="shared" si="90"/>
        <v>1000</v>
      </c>
      <c r="E165" s="6">
        <f t="shared" si="90"/>
        <v>1000</v>
      </c>
      <c r="F165" s="45"/>
    </row>
    <row r="166" spans="1:6" x14ac:dyDescent="0.25">
      <c r="A166" s="5">
        <v>32</v>
      </c>
      <c r="B166" s="12" t="s">
        <v>12</v>
      </c>
      <c r="C166" s="6">
        <f>SUM(C167:C167)</f>
        <v>1000</v>
      </c>
      <c r="D166" s="6">
        <f>C166</f>
        <v>1000</v>
      </c>
      <c r="E166" s="6">
        <f>D166</f>
        <v>1000</v>
      </c>
      <c r="F166" s="43"/>
    </row>
    <row r="167" spans="1:6" x14ac:dyDescent="0.25">
      <c r="A167" s="5">
        <v>329</v>
      </c>
      <c r="B167" s="12" t="s">
        <v>18</v>
      </c>
      <c r="C167" s="6">
        <v>1000</v>
      </c>
      <c r="D167" s="6"/>
      <c r="E167" s="6"/>
      <c r="F167" s="43"/>
    </row>
    <row r="168" spans="1:6" x14ac:dyDescent="0.25">
      <c r="A168" s="17" t="s">
        <v>37</v>
      </c>
      <c r="B168" s="17" t="s">
        <v>38</v>
      </c>
      <c r="C168" s="6">
        <f t="shared" ref="C168" si="91">C169</f>
        <v>7000</v>
      </c>
      <c r="D168" s="6">
        <f t="shared" ref="D168:E168" si="92">D169</f>
        <v>7000</v>
      </c>
      <c r="E168" s="6">
        <f t="shared" si="92"/>
        <v>7000</v>
      </c>
      <c r="F168" s="40"/>
    </row>
    <row r="169" spans="1:6" x14ac:dyDescent="0.25">
      <c r="A169" s="23" t="s">
        <v>23</v>
      </c>
      <c r="B169" s="24" t="s">
        <v>84</v>
      </c>
      <c r="C169" s="6">
        <f>C170</f>
        <v>7000</v>
      </c>
      <c r="D169" s="6">
        <f>D170</f>
        <v>7000</v>
      </c>
      <c r="E169" s="6">
        <f>E170</f>
        <v>7000</v>
      </c>
      <c r="F169" s="40"/>
    </row>
    <row r="170" spans="1:6" x14ac:dyDescent="0.25">
      <c r="A170" s="5">
        <v>32</v>
      </c>
      <c r="B170" s="12" t="s">
        <v>12</v>
      </c>
      <c r="C170" s="6">
        <f>SUM(C171:C171)</f>
        <v>7000</v>
      </c>
      <c r="D170" s="6">
        <f>C170</f>
        <v>7000</v>
      </c>
      <c r="E170" s="6">
        <f>D170</f>
        <v>7000</v>
      </c>
      <c r="F170" s="40"/>
    </row>
    <row r="171" spans="1:6" x14ac:dyDescent="0.25">
      <c r="A171" s="5">
        <v>329</v>
      </c>
      <c r="B171" s="12" t="s">
        <v>18</v>
      </c>
      <c r="C171" s="6">
        <v>7000</v>
      </c>
      <c r="D171" s="6"/>
      <c r="E171" s="6"/>
      <c r="F171" s="40"/>
    </row>
    <row r="172" spans="1:6" x14ac:dyDescent="0.25">
      <c r="A172" s="17" t="s">
        <v>40</v>
      </c>
      <c r="B172" s="17" t="s">
        <v>41</v>
      </c>
      <c r="C172" s="6">
        <f t="shared" ref="C172:C174" si="93">C173</f>
        <v>4000</v>
      </c>
      <c r="D172" s="6">
        <f t="shared" ref="D172:E173" si="94">D173</f>
        <v>4000</v>
      </c>
      <c r="E172" s="6">
        <f t="shared" si="94"/>
        <v>4000</v>
      </c>
      <c r="F172" s="40"/>
    </row>
    <row r="173" spans="1:6" s="14" customFormat="1" x14ac:dyDescent="0.25">
      <c r="A173" s="24">
        <v>53060</v>
      </c>
      <c r="B173" s="25" t="s">
        <v>146</v>
      </c>
      <c r="C173" s="6">
        <f t="shared" si="93"/>
        <v>4000</v>
      </c>
      <c r="D173" s="6">
        <f t="shared" si="94"/>
        <v>4000</v>
      </c>
      <c r="E173" s="6">
        <f t="shared" si="94"/>
        <v>4000</v>
      </c>
      <c r="F173" s="45"/>
    </row>
    <row r="174" spans="1:6" x14ac:dyDescent="0.25">
      <c r="A174" s="5">
        <v>32</v>
      </c>
      <c r="B174" s="12" t="s">
        <v>12</v>
      </c>
      <c r="C174" s="6">
        <f t="shared" si="93"/>
        <v>4000</v>
      </c>
      <c r="D174" s="6">
        <f>C174</f>
        <v>4000</v>
      </c>
      <c r="E174" s="6">
        <f>D174</f>
        <v>4000</v>
      </c>
    </row>
    <row r="175" spans="1:6" x14ac:dyDescent="0.25">
      <c r="A175" s="5">
        <v>322</v>
      </c>
      <c r="B175" s="12" t="s">
        <v>16</v>
      </c>
      <c r="C175" s="6">
        <v>4000</v>
      </c>
      <c r="D175" s="6"/>
      <c r="E175" s="6"/>
    </row>
    <row r="176" spans="1:6" x14ac:dyDescent="0.25">
      <c r="A176" s="22">
        <v>2302</v>
      </c>
      <c r="B176" s="53" t="s">
        <v>85</v>
      </c>
      <c r="C176" s="6">
        <f t="shared" ref="C176" si="95">C177+C181</f>
        <v>5000</v>
      </c>
      <c r="D176" s="6">
        <f t="shared" ref="D176:E176" si="96">D177+D181</f>
        <v>5000</v>
      </c>
      <c r="E176" s="6">
        <f t="shared" si="96"/>
        <v>5000</v>
      </c>
    </row>
    <row r="177" spans="1:6" hidden="1" x14ac:dyDescent="0.25">
      <c r="A177" s="17" t="s">
        <v>129</v>
      </c>
      <c r="B177" s="18" t="s">
        <v>130</v>
      </c>
      <c r="C177" s="6">
        <f t="shared" ref="C177:C179" si="97">C178</f>
        <v>0</v>
      </c>
      <c r="D177" s="6">
        <f t="shared" ref="D177:E178" si="98">D178</f>
        <v>0</v>
      </c>
      <c r="E177" s="6">
        <f t="shared" si="98"/>
        <v>0</v>
      </c>
    </row>
    <row r="178" spans="1:6" hidden="1" x14ac:dyDescent="0.25">
      <c r="A178" s="5">
        <v>53060</v>
      </c>
      <c r="B178" s="12" t="s">
        <v>92</v>
      </c>
      <c r="C178" s="6">
        <f t="shared" si="97"/>
        <v>0</v>
      </c>
      <c r="D178" s="6">
        <f t="shared" si="98"/>
        <v>0</v>
      </c>
      <c r="E178" s="6">
        <f t="shared" si="98"/>
        <v>0</v>
      </c>
    </row>
    <row r="179" spans="1:6" hidden="1" x14ac:dyDescent="0.25">
      <c r="A179" s="5">
        <v>32</v>
      </c>
      <c r="B179" s="12" t="s">
        <v>12</v>
      </c>
      <c r="C179" s="6">
        <f t="shared" si="97"/>
        <v>0</v>
      </c>
      <c r="D179" s="6">
        <f>C179</f>
        <v>0</v>
      </c>
      <c r="E179" s="6">
        <f>D179</f>
        <v>0</v>
      </c>
    </row>
    <row r="180" spans="1:6" hidden="1" x14ac:dyDescent="0.25">
      <c r="A180" s="5">
        <v>322</v>
      </c>
      <c r="B180" s="12" t="s">
        <v>16</v>
      </c>
      <c r="C180" s="6">
        <v>0</v>
      </c>
      <c r="D180" s="6"/>
      <c r="E180" s="6"/>
    </row>
    <row r="181" spans="1:6" x14ac:dyDescent="0.25">
      <c r="A181" s="17" t="s">
        <v>131</v>
      </c>
      <c r="B181" s="18" t="s">
        <v>132</v>
      </c>
      <c r="C181" s="6">
        <f t="shared" ref="C181" si="99">C182</f>
        <v>5000</v>
      </c>
      <c r="D181" s="6">
        <f t="shared" ref="D181:E181" si="100">D182</f>
        <v>5000</v>
      </c>
      <c r="E181" s="6">
        <f t="shared" si="100"/>
        <v>5000</v>
      </c>
    </row>
    <row r="182" spans="1:6" x14ac:dyDescent="0.25">
      <c r="A182" s="23" t="s">
        <v>60</v>
      </c>
      <c r="B182" s="26" t="s">
        <v>98</v>
      </c>
      <c r="C182" s="6">
        <f>C183+C185</f>
        <v>5000</v>
      </c>
      <c r="D182" s="6">
        <f>D183+D185</f>
        <v>5000</v>
      </c>
      <c r="E182" s="6">
        <f>E183+E185</f>
        <v>5000</v>
      </c>
    </row>
    <row r="183" spans="1:6" x14ac:dyDescent="0.25">
      <c r="A183" s="5">
        <v>32</v>
      </c>
      <c r="B183" s="12" t="s">
        <v>12</v>
      </c>
      <c r="C183" s="6">
        <f>SUM(C184:C184)</f>
        <v>3000</v>
      </c>
      <c r="D183" s="6">
        <f>C183</f>
        <v>3000</v>
      </c>
      <c r="E183" s="6">
        <f>D183</f>
        <v>3000</v>
      </c>
    </row>
    <row r="184" spans="1:6" x14ac:dyDescent="0.25">
      <c r="A184" s="5">
        <v>322</v>
      </c>
      <c r="B184" s="12" t="s">
        <v>16</v>
      </c>
      <c r="C184" s="6">
        <v>3000</v>
      </c>
      <c r="D184" s="6"/>
      <c r="E184" s="6"/>
    </row>
    <row r="185" spans="1:6" x14ac:dyDescent="0.25">
      <c r="A185" s="5">
        <v>42</v>
      </c>
      <c r="B185" s="12" t="s">
        <v>39</v>
      </c>
      <c r="C185" s="6">
        <f t="shared" ref="C185" si="101">C186</f>
        <v>2000</v>
      </c>
      <c r="D185" s="6">
        <f>C185</f>
        <v>2000</v>
      </c>
      <c r="E185" s="6">
        <f>D185</f>
        <v>2000</v>
      </c>
    </row>
    <row r="186" spans="1:6" x14ac:dyDescent="0.25">
      <c r="A186" s="5">
        <v>422</v>
      </c>
      <c r="B186" s="12" t="s">
        <v>34</v>
      </c>
      <c r="C186" s="6">
        <v>2000</v>
      </c>
      <c r="D186" s="6"/>
      <c r="E186" s="6"/>
    </row>
    <row r="187" spans="1:6" x14ac:dyDescent="0.25">
      <c r="A187" s="22">
        <v>2401</v>
      </c>
      <c r="B187" s="22" t="s">
        <v>117</v>
      </c>
      <c r="C187" s="6">
        <f t="shared" ref="C187" si="102">C188+C192</f>
        <v>1000</v>
      </c>
      <c r="D187" s="6">
        <f t="shared" ref="D187:E187" si="103">D188+D192</f>
        <v>1000</v>
      </c>
      <c r="E187" s="6">
        <f t="shared" si="103"/>
        <v>1000</v>
      </c>
    </row>
    <row r="188" spans="1:6" ht="30" hidden="1" x14ac:dyDescent="0.25">
      <c r="A188" s="17" t="s">
        <v>133</v>
      </c>
      <c r="B188" s="18" t="s">
        <v>134</v>
      </c>
      <c r="C188" s="6">
        <f t="shared" ref="C188:C190" si="104">C189</f>
        <v>0</v>
      </c>
      <c r="D188" s="6">
        <f t="shared" ref="D188:E189" si="105">D189</f>
        <v>0</v>
      </c>
      <c r="E188" s="6">
        <f t="shared" si="105"/>
        <v>0</v>
      </c>
    </row>
    <row r="189" spans="1:6" hidden="1" x14ac:dyDescent="0.25">
      <c r="A189" s="5">
        <v>11001</v>
      </c>
      <c r="B189" s="12" t="s">
        <v>84</v>
      </c>
      <c r="C189" s="6">
        <f t="shared" si="104"/>
        <v>0</v>
      </c>
      <c r="D189" s="6">
        <f t="shared" si="105"/>
        <v>0</v>
      </c>
      <c r="E189" s="6">
        <f t="shared" si="105"/>
        <v>0</v>
      </c>
    </row>
    <row r="190" spans="1:6" hidden="1" x14ac:dyDescent="0.25">
      <c r="A190" s="5">
        <v>32</v>
      </c>
      <c r="B190" s="12" t="s">
        <v>12</v>
      </c>
      <c r="C190" s="6">
        <f t="shared" si="104"/>
        <v>0</v>
      </c>
      <c r="D190" s="6">
        <f>C190</f>
        <v>0</v>
      </c>
      <c r="E190" s="6">
        <f>D190</f>
        <v>0</v>
      </c>
    </row>
    <row r="191" spans="1:6" hidden="1" x14ac:dyDescent="0.25">
      <c r="A191" s="5">
        <v>323</v>
      </c>
      <c r="B191" s="12" t="s">
        <v>17</v>
      </c>
      <c r="C191" s="6">
        <v>0</v>
      </c>
      <c r="D191" s="6"/>
      <c r="E191" s="6"/>
    </row>
    <row r="192" spans="1:6" s="48" customFormat="1" x14ac:dyDescent="0.25">
      <c r="A192" s="54" t="s">
        <v>118</v>
      </c>
      <c r="B192" s="54" t="s">
        <v>119</v>
      </c>
      <c r="C192" s="3">
        <f t="shared" ref="C192:C194" si="106">C193</f>
        <v>1000</v>
      </c>
      <c r="D192" s="3">
        <f t="shared" ref="D192:E193" si="107">D193</f>
        <v>1000</v>
      </c>
      <c r="E192" s="3">
        <f t="shared" si="107"/>
        <v>1000</v>
      </c>
      <c r="F192" s="55"/>
    </row>
    <row r="193" spans="1:8" x14ac:dyDescent="0.25">
      <c r="A193" s="23" t="s">
        <v>109</v>
      </c>
      <c r="B193" s="26" t="s">
        <v>110</v>
      </c>
      <c r="C193" s="6">
        <f t="shared" si="106"/>
        <v>1000</v>
      </c>
      <c r="D193" s="6">
        <f t="shared" si="107"/>
        <v>1000</v>
      </c>
      <c r="E193" s="6">
        <f t="shared" si="107"/>
        <v>1000</v>
      </c>
      <c r="F193" s="45"/>
    </row>
    <row r="194" spans="1:8" x14ac:dyDescent="0.25">
      <c r="A194" s="5">
        <v>32</v>
      </c>
      <c r="B194" s="12" t="s">
        <v>12</v>
      </c>
      <c r="C194" s="6">
        <f t="shared" si="106"/>
        <v>1000</v>
      </c>
      <c r="D194" s="6">
        <f>C194</f>
        <v>1000</v>
      </c>
      <c r="E194" s="6">
        <f>D194</f>
        <v>1000</v>
      </c>
      <c r="F194" s="43"/>
      <c r="H194" s="46"/>
    </row>
    <row r="195" spans="1:8" x14ac:dyDescent="0.25">
      <c r="A195" s="5">
        <v>323</v>
      </c>
      <c r="B195" s="12" t="s">
        <v>17</v>
      </c>
      <c r="C195" s="6">
        <v>1000</v>
      </c>
      <c r="D195" s="6"/>
      <c r="E195" s="6"/>
      <c r="F195" s="45"/>
    </row>
    <row r="196" spans="1:8" hidden="1" x14ac:dyDescent="0.25">
      <c r="A196" s="15">
        <v>2403</v>
      </c>
      <c r="B196" s="15" t="s">
        <v>54</v>
      </c>
      <c r="C196" s="6">
        <f t="shared" ref="C196:C199" si="108">C197</f>
        <v>0</v>
      </c>
      <c r="D196" s="6">
        <f t="shared" ref="D196:E198" si="109">D197</f>
        <v>0</v>
      </c>
      <c r="E196" s="6">
        <f t="shared" si="109"/>
        <v>0</v>
      </c>
      <c r="F196" s="39"/>
    </row>
    <row r="197" spans="1:8" hidden="1" x14ac:dyDescent="0.25">
      <c r="A197" s="17" t="s">
        <v>55</v>
      </c>
      <c r="B197" s="17" t="s">
        <v>56</v>
      </c>
      <c r="C197" s="6">
        <f t="shared" si="108"/>
        <v>0</v>
      </c>
      <c r="D197" s="6">
        <f t="shared" si="109"/>
        <v>0</v>
      </c>
      <c r="E197" s="6">
        <f t="shared" si="109"/>
        <v>0</v>
      </c>
      <c r="F197" s="43"/>
    </row>
    <row r="198" spans="1:8" hidden="1" x14ac:dyDescent="0.25">
      <c r="A198" s="10" t="s">
        <v>57</v>
      </c>
      <c r="B198" s="5" t="s">
        <v>93</v>
      </c>
      <c r="C198" s="6">
        <f t="shared" si="108"/>
        <v>0</v>
      </c>
      <c r="D198" s="6">
        <f t="shared" si="109"/>
        <v>0</v>
      </c>
      <c r="E198" s="6">
        <f t="shared" si="109"/>
        <v>0</v>
      </c>
    </row>
    <row r="199" spans="1:8" hidden="1" x14ac:dyDescent="0.25">
      <c r="A199" s="5">
        <v>45</v>
      </c>
      <c r="B199" s="12" t="s">
        <v>94</v>
      </c>
      <c r="C199" s="6">
        <f t="shared" si="108"/>
        <v>0</v>
      </c>
      <c r="D199" s="6">
        <f>C199</f>
        <v>0</v>
      </c>
      <c r="E199" s="6">
        <f>D199</f>
        <v>0</v>
      </c>
    </row>
    <row r="200" spans="1:8" ht="30" hidden="1" x14ac:dyDescent="0.25">
      <c r="A200" s="5">
        <v>451</v>
      </c>
      <c r="B200" s="12" t="s">
        <v>95</v>
      </c>
      <c r="C200" s="6">
        <v>0</v>
      </c>
      <c r="D200" s="6"/>
      <c r="E200" s="6"/>
      <c r="G200" s="11" t="s">
        <v>7</v>
      </c>
    </row>
    <row r="201" spans="1:8" x14ac:dyDescent="0.25">
      <c r="A201" s="22">
        <v>2405</v>
      </c>
      <c r="B201" s="22" t="s">
        <v>58</v>
      </c>
      <c r="C201" s="6">
        <f t="shared" ref="C201" si="110">C202+C217</f>
        <v>7000</v>
      </c>
      <c r="D201" s="6">
        <f t="shared" ref="D201:E201" si="111">D202+D217</f>
        <v>7000</v>
      </c>
      <c r="E201" s="6">
        <f t="shared" si="111"/>
        <v>7000</v>
      </c>
      <c r="F201" s="39"/>
    </row>
    <row r="202" spans="1:8" x14ac:dyDescent="0.25">
      <c r="A202" s="17" t="s">
        <v>33</v>
      </c>
      <c r="B202" s="17" t="s">
        <v>59</v>
      </c>
      <c r="C202" s="6">
        <f t="shared" ref="C202" si="112">C203+C206+C209+C212</f>
        <v>3000</v>
      </c>
      <c r="D202" s="6">
        <f t="shared" ref="D202:E202" si="113">D203+D206+D209+D212</f>
        <v>3000</v>
      </c>
      <c r="E202" s="6">
        <f t="shared" si="113"/>
        <v>3000</v>
      </c>
      <c r="F202" s="40"/>
    </row>
    <row r="203" spans="1:8" x14ac:dyDescent="0.25">
      <c r="A203" s="23" t="s">
        <v>31</v>
      </c>
      <c r="B203" s="24" t="s">
        <v>90</v>
      </c>
      <c r="C203" s="6">
        <f t="shared" ref="C203:C204" si="114">C204</f>
        <v>1000</v>
      </c>
      <c r="D203" s="6">
        <f t="shared" ref="D203:E203" si="115">D204</f>
        <v>1000</v>
      </c>
      <c r="E203" s="6">
        <f t="shared" si="115"/>
        <v>1000</v>
      </c>
      <c r="F203" s="40"/>
    </row>
    <row r="204" spans="1:8" x14ac:dyDescent="0.25">
      <c r="A204" s="5">
        <v>42</v>
      </c>
      <c r="B204" s="12" t="s">
        <v>39</v>
      </c>
      <c r="C204" s="6">
        <f t="shared" si="114"/>
        <v>1000</v>
      </c>
      <c r="D204" s="6">
        <f>C204</f>
        <v>1000</v>
      </c>
      <c r="E204" s="6">
        <f>D204</f>
        <v>1000</v>
      </c>
      <c r="F204" s="43"/>
    </row>
    <row r="205" spans="1:8" x14ac:dyDescent="0.25">
      <c r="A205" s="5">
        <v>422</v>
      </c>
      <c r="B205" s="12" t="s">
        <v>34</v>
      </c>
      <c r="C205" s="6">
        <v>1000</v>
      </c>
      <c r="D205" s="6"/>
      <c r="E205" s="6"/>
      <c r="F205" s="43"/>
    </row>
    <row r="206" spans="1:8" hidden="1" x14ac:dyDescent="0.25">
      <c r="A206" s="5">
        <v>48006</v>
      </c>
      <c r="B206" s="12" t="s">
        <v>93</v>
      </c>
      <c r="C206" s="6">
        <f t="shared" ref="C206:C207" si="116">C207</f>
        <v>0</v>
      </c>
      <c r="D206" s="6">
        <f t="shared" ref="D206:E206" si="117">D207</f>
        <v>0</v>
      </c>
      <c r="E206" s="6">
        <f t="shared" si="117"/>
        <v>0</v>
      </c>
      <c r="F206" s="43"/>
    </row>
    <row r="207" spans="1:8" hidden="1" x14ac:dyDescent="0.25">
      <c r="A207" s="5">
        <v>42</v>
      </c>
      <c r="B207" s="12" t="s">
        <v>39</v>
      </c>
      <c r="C207" s="6">
        <f t="shared" si="116"/>
        <v>0</v>
      </c>
      <c r="D207" s="6">
        <f>C207</f>
        <v>0</v>
      </c>
      <c r="E207" s="6">
        <f>D207</f>
        <v>0</v>
      </c>
      <c r="F207" s="43"/>
    </row>
    <row r="208" spans="1:8" hidden="1" x14ac:dyDescent="0.25">
      <c r="A208" s="5">
        <v>422</v>
      </c>
      <c r="B208" s="12" t="s">
        <v>34</v>
      </c>
      <c r="C208" s="6">
        <v>0</v>
      </c>
      <c r="D208" s="6"/>
      <c r="E208" s="6"/>
      <c r="F208" s="43"/>
    </row>
    <row r="209" spans="1:7" x14ac:dyDescent="0.25">
      <c r="A209" s="23" t="s">
        <v>109</v>
      </c>
      <c r="B209" s="26" t="s">
        <v>110</v>
      </c>
      <c r="C209" s="6">
        <f t="shared" ref="C209:C210" si="118">C210</f>
        <v>1000</v>
      </c>
      <c r="D209" s="6">
        <f t="shared" ref="D209:E209" si="119">D210</f>
        <v>1000</v>
      </c>
      <c r="E209" s="6">
        <f t="shared" si="119"/>
        <v>1000</v>
      </c>
      <c r="F209" s="43"/>
    </row>
    <row r="210" spans="1:7" x14ac:dyDescent="0.25">
      <c r="A210" s="5">
        <v>42</v>
      </c>
      <c r="B210" s="12" t="s">
        <v>39</v>
      </c>
      <c r="C210" s="6">
        <f t="shared" si="118"/>
        <v>1000</v>
      </c>
      <c r="D210" s="6">
        <f>C210</f>
        <v>1000</v>
      </c>
      <c r="E210" s="6">
        <f>D210</f>
        <v>1000</v>
      </c>
      <c r="F210" s="43"/>
    </row>
    <row r="211" spans="1:7" x14ac:dyDescent="0.25">
      <c r="A211" s="5">
        <v>422</v>
      </c>
      <c r="B211" s="12" t="s">
        <v>34</v>
      </c>
      <c r="C211" s="6">
        <v>1000</v>
      </c>
      <c r="D211" s="6"/>
      <c r="E211" s="6"/>
      <c r="F211" s="43"/>
    </row>
    <row r="212" spans="1:7" x14ac:dyDescent="0.25">
      <c r="A212" s="23" t="s">
        <v>32</v>
      </c>
      <c r="B212" s="26" t="s">
        <v>91</v>
      </c>
      <c r="C212" s="6">
        <f t="shared" ref="C212" si="120">C213+C215</f>
        <v>1000</v>
      </c>
      <c r="D212" s="6">
        <f t="shared" ref="D212:E212" si="121">D213+D215</f>
        <v>1000</v>
      </c>
      <c r="E212" s="6">
        <f t="shared" si="121"/>
        <v>1000</v>
      </c>
      <c r="F212" s="40"/>
    </row>
    <row r="213" spans="1:7" hidden="1" x14ac:dyDescent="0.25">
      <c r="A213" s="5">
        <v>32</v>
      </c>
      <c r="B213" s="12" t="s">
        <v>12</v>
      </c>
      <c r="C213" s="6">
        <f t="shared" ref="C213" si="122">C214</f>
        <v>0</v>
      </c>
      <c r="D213" s="6">
        <f>C213</f>
        <v>0</v>
      </c>
      <c r="E213" s="6">
        <f>D213</f>
        <v>0</v>
      </c>
      <c r="F213" s="43"/>
    </row>
    <row r="214" spans="1:7" hidden="1" x14ac:dyDescent="0.25">
      <c r="A214" s="5">
        <v>322</v>
      </c>
      <c r="B214" s="12" t="s">
        <v>42</v>
      </c>
      <c r="C214" s="6">
        <v>0</v>
      </c>
      <c r="D214" s="6"/>
      <c r="E214" s="6"/>
      <c r="F214" s="43"/>
    </row>
    <row r="215" spans="1:7" x14ac:dyDescent="0.25">
      <c r="A215" s="5">
        <v>42</v>
      </c>
      <c r="B215" s="12" t="s">
        <v>39</v>
      </c>
      <c r="C215" s="6">
        <f t="shared" ref="C215" si="123">C216</f>
        <v>1000</v>
      </c>
      <c r="D215" s="6">
        <f>C215</f>
        <v>1000</v>
      </c>
      <c r="E215" s="6">
        <f>D215</f>
        <v>1000</v>
      </c>
      <c r="F215" s="43"/>
    </row>
    <row r="216" spans="1:7" x14ac:dyDescent="0.25">
      <c r="A216" s="5">
        <v>422</v>
      </c>
      <c r="B216" s="12" t="s">
        <v>34</v>
      </c>
      <c r="C216" s="6">
        <v>1000</v>
      </c>
      <c r="D216" s="6"/>
      <c r="E216" s="6"/>
      <c r="F216" s="43"/>
    </row>
    <row r="217" spans="1:7" x14ac:dyDescent="0.25">
      <c r="A217" s="17" t="s">
        <v>96</v>
      </c>
      <c r="B217" s="17" t="s">
        <v>97</v>
      </c>
      <c r="C217" s="6">
        <f t="shared" ref="C217" si="124">C218+C221+C224+C227</f>
        <v>4000</v>
      </c>
      <c r="D217" s="6">
        <f t="shared" ref="D217:E217" si="125">D218+D221+D224+D227</f>
        <v>4000</v>
      </c>
      <c r="E217" s="6">
        <f t="shared" si="125"/>
        <v>4000</v>
      </c>
      <c r="F217" s="40"/>
      <c r="G217" s="41"/>
    </row>
    <row r="218" spans="1:7" hidden="1" x14ac:dyDescent="0.25">
      <c r="A218" s="5">
        <v>11001</v>
      </c>
      <c r="B218" s="5" t="s">
        <v>84</v>
      </c>
      <c r="C218" s="6">
        <f t="shared" ref="C218:C219" si="126">C219</f>
        <v>0</v>
      </c>
      <c r="D218" s="6">
        <f t="shared" ref="D218:E218" si="127">D219</f>
        <v>0</v>
      </c>
      <c r="E218" s="6">
        <f t="shared" si="127"/>
        <v>0</v>
      </c>
      <c r="F218" s="40"/>
      <c r="G218" s="41"/>
    </row>
    <row r="219" spans="1:7" hidden="1" x14ac:dyDescent="0.25">
      <c r="A219" s="5">
        <v>42</v>
      </c>
      <c r="B219" s="12" t="s">
        <v>39</v>
      </c>
      <c r="C219" s="6">
        <f t="shared" si="126"/>
        <v>0</v>
      </c>
      <c r="D219" s="6">
        <f>C219</f>
        <v>0</v>
      </c>
      <c r="E219" s="6">
        <f>D219</f>
        <v>0</v>
      </c>
      <c r="F219" s="40"/>
      <c r="G219" s="41"/>
    </row>
    <row r="220" spans="1:7" hidden="1" x14ac:dyDescent="0.25">
      <c r="A220" s="5">
        <v>424</v>
      </c>
      <c r="B220" s="12" t="s">
        <v>36</v>
      </c>
      <c r="C220" s="6">
        <v>0</v>
      </c>
      <c r="D220" s="6"/>
      <c r="E220" s="6"/>
      <c r="F220" s="40"/>
      <c r="G220" s="41"/>
    </row>
    <row r="221" spans="1:7" x14ac:dyDescent="0.25">
      <c r="A221" s="23" t="s">
        <v>31</v>
      </c>
      <c r="B221" s="24" t="s">
        <v>90</v>
      </c>
      <c r="C221" s="6">
        <f t="shared" ref="C221:C222" si="128">C222</f>
        <v>1000</v>
      </c>
      <c r="D221" s="6">
        <f t="shared" ref="D221:E221" si="129">D222</f>
        <v>1000</v>
      </c>
      <c r="E221" s="6">
        <f t="shared" si="129"/>
        <v>1000</v>
      </c>
      <c r="F221" s="40"/>
      <c r="G221" s="41"/>
    </row>
    <row r="222" spans="1:7" x14ac:dyDescent="0.25">
      <c r="A222" s="5">
        <v>42</v>
      </c>
      <c r="B222" s="12" t="s">
        <v>39</v>
      </c>
      <c r="C222" s="6">
        <f t="shared" si="128"/>
        <v>1000</v>
      </c>
      <c r="D222" s="6">
        <f>C222</f>
        <v>1000</v>
      </c>
      <c r="E222" s="6">
        <f>D222</f>
        <v>1000</v>
      </c>
      <c r="F222" s="43"/>
    </row>
    <row r="223" spans="1:7" x14ac:dyDescent="0.25">
      <c r="A223" s="5">
        <v>424</v>
      </c>
      <c r="B223" s="12" t="s">
        <v>36</v>
      </c>
      <c r="C223" s="6">
        <v>1000</v>
      </c>
      <c r="D223" s="6"/>
      <c r="E223" s="6"/>
      <c r="F223" s="43"/>
    </row>
    <row r="224" spans="1:7" x14ac:dyDescent="0.25">
      <c r="A224" s="23" t="s">
        <v>60</v>
      </c>
      <c r="B224" s="26" t="s">
        <v>98</v>
      </c>
      <c r="C224" s="6">
        <f t="shared" ref="C224:C225" si="130">C225</f>
        <v>2000</v>
      </c>
      <c r="D224" s="6">
        <f t="shared" ref="D224:E224" si="131">D225</f>
        <v>2000</v>
      </c>
      <c r="E224" s="6">
        <f t="shared" si="131"/>
        <v>2000</v>
      </c>
      <c r="F224" s="40"/>
    </row>
    <row r="225" spans="1:6" x14ac:dyDescent="0.25">
      <c r="A225" s="5">
        <v>42</v>
      </c>
      <c r="B225" s="12" t="s">
        <v>39</v>
      </c>
      <c r="C225" s="6">
        <f t="shared" si="130"/>
        <v>2000</v>
      </c>
      <c r="D225" s="6">
        <f>C225</f>
        <v>2000</v>
      </c>
      <c r="E225" s="6">
        <f>D225</f>
        <v>2000</v>
      </c>
      <c r="F225" s="43"/>
    </row>
    <row r="226" spans="1:6" x14ac:dyDescent="0.25">
      <c r="A226" s="5">
        <v>424</v>
      </c>
      <c r="B226" s="12" t="s">
        <v>36</v>
      </c>
      <c r="C226" s="6">
        <v>2000</v>
      </c>
      <c r="D226" s="6"/>
      <c r="E226" s="6"/>
      <c r="F226" s="43"/>
    </row>
    <row r="227" spans="1:6" x14ac:dyDescent="0.25">
      <c r="A227" s="23" t="s">
        <v>60</v>
      </c>
      <c r="B227" s="24" t="s">
        <v>91</v>
      </c>
      <c r="C227" s="6">
        <f t="shared" ref="C227:C228" si="132">C228</f>
        <v>1000</v>
      </c>
      <c r="D227" s="6">
        <f t="shared" ref="D227:E227" si="133">D228</f>
        <v>1000</v>
      </c>
      <c r="E227" s="6">
        <f t="shared" si="133"/>
        <v>1000</v>
      </c>
      <c r="F227" s="40" t="s">
        <v>7</v>
      </c>
    </row>
    <row r="228" spans="1:6" x14ac:dyDescent="0.25">
      <c r="A228" s="5">
        <v>42</v>
      </c>
      <c r="B228" s="12" t="s">
        <v>39</v>
      </c>
      <c r="C228" s="6">
        <f t="shared" si="132"/>
        <v>1000</v>
      </c>
      <c r="D228" s="6">
        <f>C228</f>
        <v>1000</v>
      </c>
      <c r="E228" s="6">
        <f>D228</f>
        <v>1000</v>
      </c>
      <c r="F228" s="43"/>
    </row>
    <row r="229" spans="1:6" x14ac:dyDescent="0.25">
      <c r="A229" s="5">
        <v>424</v>
      </c>
      <c r="B229" s="12" t="s">
        <v>36</v>
      </c>
      <c r="C229" s="6">
        <v>1000</v>
      </c>
      <c r="D229" s="6"/>
      <c r="E229" s="6"/>
      <c r="F229" s="43"/>
    </row>
    <row r="231" spans="1:6" ht="15" customHeight="1" x14ac:dyDescent="0.25">
      <c r="A231" s="47"/>
    </row>
    <row r="234" spans="1:6" ht="15" customHeight="1" x14ac:dyDescent="0.25">
      <c r="A234" s="47"/>
    </row>
    <row r="237" spans="1:6" ht="15" customHeight="1" x14ac:dyDescent="0.25">
      <c r="A237" s="47"/>
    </row>
    <row r="238" spans="1:6" ht="15" customHeight="1" x14ac:dyDescent="0.25">
      <c r="A238" s="47"/>
      <c r="D238" s="42"/>
      <c r="E238" s="42"/>
    </row>
    <row r="253" s="13" customFormat="1" ht="15" customHeight="1" x14ac:dyDescent="0.25"/>
    <row r="256" s="13" customFormat="1" ht="15" customHeight="1" x14ac:dyDescent="0.25"/>
    <row r="257" s="13" customFormat="1" ht="15" customHeight="1" x14ac:dyDescent="0.25"/>
    <row r="274" s="14" customFormat="1" ht="15" customHeight="1" x14ac:dyDescent="0.2"/>
  </sheetData>
  <mergeCells count="3">
    <mergeCell ref="A26:B26"/>
    <mergeCell ref="A14:B14"/>
    <mergeCell ref="A22:B22"/>
  </mergeCells>
  <pageMargins left="0.7" right="0.7" top="0.75" bottom="0.75" header="0.3" footer="0.3"/>
  <pageSetup paperSize="9" scale="92" orientation="landscape" r:id="rId1"/>
  <rowBreaks count="6" manualBreakCount="6">
    <brk id="33" max="4" man="1"/>
    <brk id="62" max="6" man="1"/>
    <brk id="101" max="6" man="1"/>
    <brk id="139" max="4" man="1"/>
    <brk id="175" max="4" man="1"/>
    <brk id="198" max="6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Plan 2020. OŠ Svetvinčenat</vt:lpstr>
      <vt:lpstr>'Plan 2020. OŠ Svetvinčenat'!Podrucje_ispisa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Proračun</dc:title>
  <dc:creator>OŠ Kanfanar</dc:creator>
  <cp:lastModifiedBy>r</cp:lastModifiedBy>
  <cp:revision>21</cp:revision>
  <cp:lastPrinted>2019-12-15T17:53:25Z</cp:lastPrinted>
  <dcterms:created xsi:type="dcterms:W3CDTF">2006-09-16T00:00:00Z</dcterms:created>
  <dcterms:modified xsi:type="dcterms:W3CDTF">2020-01-07T09:31:55Z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